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7\Tercer Trimestre\Cuadros PDF\"/>
    </mc:Choice>
  </mc:AlternateContent>
  <bookViews>
    <workbookView xWindow="0" yWindow="0" windowWidth="19320" windowHeight="3825" tabRatio="898"/>
  </bookViews>
  <sheets>
    <sheet name="Cuadro 2 PA" sheetId="12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'Cuadro 2 PA'!$A$1:$Q$60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</definedNames>
  <calcPr calcId="152511"/>
  <fileRecoveryPr autoRecover="0"/>
</workbook>
</file>

<file path=xl/calcChain.xml><?xml version="1.0" encoding="utf-8"?>
<calcChain xmlns="http://schemas.openxmlformats.org/spreadsheetml/2006/main">
  <c r="M54" i="12" l="1"/>
  <c r="H54" i="12"/>
  <c r="C54" i="12"/>
  <c r="M53" i="12"/>
  <c r="H53" i="12"/>
  <c r="C53" i="12"/>
  <c r="M52" i="12"/>
  <c r="H52" i="12"/>
  <c r="C52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M47" i="12"/>
  <c r="M43" i="12" s="1"/>
  <c r="H47" i="12"/>
  <c r="C47" i="12"/>
  <c r="M46" i="12"/>
  <c r="H46" i="12"/>
  <c r="H43" i="12" s="1"/>
  <c r="C46" i="12"/>
  <c r="M45" i="12"/>
  <c r="H45" i="12"/>
  <c r="C45" i="12"/>
  <c r="M44" i="12"/>
  <c r="H44" i="12"/>
  <c r="C44" i="12"/>
  <c r="P43" i="12"/>
  <c r="O43" i="12"/>
  <c r="N43" i="12"/>
  <c r="L43" i="12"/>
  <c r="L28" i="12" s="1"/>
  <c r="K43" i="12"/>
  <c r="J43" i="12"/>
  <c r="I43" i="12"/>
  <c r="G43" i="12"/>
  <c r="F43" i="12"/>
  <c r="E43" i="12"/>
  <c r="D43" i="12"/>
  <c r="D28" i="12" s="1"/>
  <c r="M42" i="12"/>
  <c r="H42" i="12"/>
  <c r="C42" i="12"/>
  <c r="C38" i="12" s="1"/>
  <c r="M41" i="12"/>
  <c r="H41" i="12"/>
  <c r="C41" i="12"/>
  <c r="M40" i="12"/>
  <c r="H40" i="12"/>
  <c r="C40" i="12"/>
  <c r="M39" i="12"/>
  <c r="M38" i="12" s="1"/>
  <c r="H39" i="12"/>
  <c r="H38" i="12" s="1"/>
  <c r="C39" i="12"/>
  <c r="P38" i="12"/>
  <c r="O38" i="12"/>
  <c r="N38" i="12"/>
  <c r="L38" i="12"/>
  <c r="K38" i="12"/>
  <c r="J38" i="12"/>
  <c r="I38" i="12"/>
  <c r="G38" i="12"/>
  <c r="F38" i="12"/>
  <c r="E38" i="12"/>
  <c r="D38" i="12"/>
  <c r="M37" i="12"/>
  <c r="H37" i="12"/>
  <c r="C37" i="12"/>
  <c r="M36" i="12"/>
  <c r="H36" i="12"/>
  <c r="H35" i="12" s="1"/>
  <c r="C36" i="12"/>
  <c r="P35" i="12"/>
  <c r="O35" i="12"/>
  <c r="N35" i="12"/>
  <c r="L35" i="12"/>
  <c r="K35" i="12"/>
  <c r="J35" i="12"/>
  <c r="I35" i="12"/>
  <c r="G35" i="12"/>
  <c r="F35" i="12"/>
  <c r="E35" i="12"/>
  <c r="D35" i="12"/>
  <c r="C35" i="12"/>
  <c r="M34" i="12"/>
  <c r="H34" i="12"/>
  <c r="C34" i="12"/>
  <c r="M33" i="12"/>
  <c r="H33" i="12"/>
  <c r="H32" i="12" s="1"/>
  <c r="H28" i="12" s="1"/>
  <c r="C33" i="12"/>
  <c r="P32" i="12"/>
  <c r="O32" i="12"/>
  <c r="N32" i="12"/>
  <c r="L32" i="12"/>
  <c r="K32" i="12"/>
  <c r="J32" i="12"/>
  <c r="I32" i="12"/>
  <c r="G32" i="12"/>
  <c r="F32" i="12"/>
  <c r="E32" i="12"/>
  <c r="D32" i="12"/>
  <c r="C32" i="12"/>
  <c r="M31" i="12"/>
  <c r="H31" i="12"/>
  <c r="C31" i="12"/>
  <c r="M30" i="12"/>
  <c r="H30" i="12"/>
  <c r="H29" i="12" s="1"/>
  <c r="C30" i="12"/>
  <c r="P29" i="12"/>
  <c r="O29" i="12"/>
  <c r="O28" i="12" s="1"/>
  <c r="N29" i="12"/>
  <c r="L29" i="12"/>
  <c r="K29" i="12"/>
  <c r="K28" i="12" s="1"/>
  <c r="J29" i="12"/>
  <c r="I29" i="12"/>
  <c r="G29" i="12"/>
  <c r="G28" i="12" s="1"/>
  <c r="F29" i="12"/>
  <c r="F28" i="12" s="1"/>
  <c r="E29" i="12"/>
  <c r="D29" i="12"/>
  <c r="C29" i="12"/>
  <c r="P28" i="12"/>
  <c r="I28" i="12"/>
  <c r="E28" i="12"/>
  <c r="M26" i="12"/>
  <c r="H26" i="12"/>
  <c r="C26" i="12"/>
  <c r="M25" i="12"/>
  <c r="H25" i="12"/>
  <c r="H24" i="12" s="1"/>
  <c r="C25" i="12"/>
  <c r="P24" i="12"/>
  <c r="O24" i="12"/>
  <c r="N24" i="12"/>
  <c r="L24" i="12"/>
  <c r="K24" i="12"/>
  <c r="J24" i="12"/>
  <c r="I24" i="12"/>
  <c r="G24" i="12"/>
  <c r="F24" i="12"/>
  <c r="E24" i="12"/>
  <c r="D24" i="12"/>
  <c r="C24" i="12"/>
  <c r="M23" i="12"/>
  <c r="H23" i="12"/>
  <c r="C23" i="12"/>
  <c r="M22" i="12"/>
  <c r="H22" i="12"/>
  <c r="C22" i="12"/>
  <c r="M20" i="12"/>
  <c r="H20" i="12"/>
  <c r="C20" i="12"/>
  <c r="M19" i="12"/>
  <c r="H19" i="12"/>
  <c r="C19" i="12"/>
  <c r="K18" i="12"/>
  <c r="K21" i="12" s="1"/>
  <c r="K12" i="12" s="1"/>
  <c r="J18" i="12"/>
  <c r="J21" i="12" s="1"/>
  <c r="J12" i="12" s="1"/>
  <c r="C18" i="12"/>
  <c r="C21" i="12" s="1"/>
  <c r="C12" i="12" s="1"/>
  <c r="M17" i="12"/>
  <c r="H17" i="12"/>
  <c r="C17" i="12"/>
  <c r="M16" i="12"/>
  <c r="H16" i="12"/>
  <c r="C16" i="12"/>
  <c r="P15" i="12"/>
  <c r="P18" i="12" s="1"/>
  <c r="P21" i="12" s="1"/>
  <c r="P12" i="12" s="1"/>
  <c r="O15" i="12"/>
  <c r="O18" i="12" s="1"/>
  <c r="O21" i="12" s="1"/>
  <c r="O12" i="12" s="1"/>
  <c r="N15" i="12"/>
  <c r="N18" i="12" s="1"/>
  <c r="N21" i="12" s="1"/>
  <c r="N12" i="12" s="1"/>
  <c r="L15" i="12"/>
  <c r="L18" i="12" s="1"/>
  <c r="L21" i="12" s="1"/>
  <c r="L12" i="12" s="1"/>
  <c r="K15" i="12"/>
  <c r="J15" i="12"/>
  <c r="I15" i="12"/>
  <c r="I18" i="12" s="1"/>
  <c r="I21" i="12" s="1"/>
  <c r="I12" i="12" s="1"/>
  <c r="G15" i="12"/>
  <c r="G18" i="12" s="1"/>
  <c r="G21" i="12" s="1"/>
  <c r="G12" i="12" s="1"/>
  <c r="F15" i="12"/>
  <c r="F18" i="12" s="1"/>
  <c r="F21" i="12" s="1"/>
  <c r="F12" i="12" s="1"/>
  <c r="E15" i="12"/>
  <c r="E18" i="12" s="1"/>
  <c r="E21" i="12" s="1"/>
  <c r="E12" i="12" s="1"/>
  <c r="D15" i="12"/>
  <c r="D18" i="12" s="1"/>
  <c r="D21" i="12" s="1"/>
  <c r="D12" i="12" s="1"/>
  <c r="C15" i="12"/>
  <c r="M14" i="12"/>
  <c r="H14" i="12"/>
  <c r="C14" i="12"/>
  <c r="M13" i="12"/>
  <c r="H13" i="12"/>
  <c r="H15" i="12" s="1"/>
  <c r="C13" i="12"/>
  <c r="O48" i="12" l="1"/>
  <c r="O27" i="12"/>
  <c r="C27" i="12"/>
  <c r="F48" i="12"/>
  <c r="F27" i="12"/>
  <c r="J27" i="12"/>
  <c r="G48" i="12"/>
  <c r="G27" i="12"/>
  <c r="K48" i="12"/>
  <c r="K27" i="12"/>
  <c r="N27" i="12"/>
  <c r="N48" i="12"/>
  <c r="D48" i="12"/>
  <c r="D27" i="12"/>
  <c r="I48" i="12"/>
  <c r="I27" i="12"/>
  <c r="E48" i="12"/>
  <c r="E27" i="12"/>
  <c r="M24" i="12"/>
  <c r="C28" i="12"/>
  <c r="C48" i="12" s="1"/>
  <c r="M32" i="12"/>
  <c r="C51" i="12"/>
  <c r="H18" i="12"/>
  <c r="H21" i="12" s="1"/>
  <c r="H12" i="12" s="1"/>
  <c r="P48" i="12"/>
  <c r="P27" i="12"/>
  <c r="N28" i="12"/>
  <c r="C43" i="12"/>
  <c r="M15" i="12"/>
  <c r="M18" i="12" s="1"/>
  <c r="M21" i="12" s="1"/>
  <c r="M12" i="12" s="1"/>
  <c r="L48" i="12"/>
  <c r="L27" i="12"/>
  <c r="J28" i="12"/>
  <c r="J48" i="12" s="1"/>
  <c r="M29" i="12"/>
  <c r="M28" i="12" s="1"/>
  <c r="M35" i="12"/>
  <c r="C49" i="12" l="1"/>
  <c r="C50" i="12"/>
  <c r="J49" i="12"/>
  <c r="J50" i="12"/>
  <c r="M48" i="12"/>
  <c r="M27" i="12"/>
  <c r="P49" i="12"/>
  <c r="P50" i="12" s="1"/>
  <c r="N49" i="12"/>
  <c r="N50" i="12"/>
  <c r="H48" i="12"/>
  <c r="H27" i="12"/>
  <c r="I49" i="12"/>
  <c r="I50" i="12" s="1"/>
  <c r="G49" i="12"/>
  <c r="G50" i="12"/>
  <c r="F49" i="12"/>
  <c r="F50" i="12"/>
  <c r="O49" i="12"/>
  <c r="O50" i="12"/>
  <c r="L49" i="12"/>
  <c r="L50" i="12" s="1"/>
  <c r="E49" i="12"/>
  <c r="E50" i="12" s="1"/>
  <c r="D49" i="12"/>
  <c r="D50" i="12" s="1"/>
  <c r="K49" i="12"/>
  <c r="K50" i="12"/>
  <c r="M49" i="12" l="1"/>
  <c r="M50" i="12" s="1"/>
  <c r="H49" i="12"/>
  <c r="H50" i="12" s="1"/>
</calcChain>
</file>

<file path=xl/sharedStrings.xml><?xml version="1.0" encoding="utf-8"?>
<sst xmlns="http://schemas.openxmlformats.org/spreadsheetml/2006/main" count="83" uniqueCount="66">
  <si>
    <t>(en millones de balboas)</t>
  </si>
  <si>
    <t>Partida</t>
  </si>
  <si>
    <t>Total</t>
  </si>
  <si>
    <t>Presentación analítica</t>
  </si>
  <si>
    <t>(P) Cifras preliminares.</t>
  </si>
  <si>
    <t>2015 (P)</t>
  </si>
  <si>
    <t>Segundo</t>
  </si>
  <si>
    <t>Cuadro 2. PRESENTACIÓN ANALÍTICA DE LA BALANZA DE PAGOS DE PANAMÁ,</t>
  </si>
  <si>
    <t>Cuarto</t>
  </si>
  <si>
    <t>(E) Cifras estimadas.</t>
  </si>
  <si>
    <t>2017 (E)</t>
  </si>
  <si>
    <t>2016 (P)</t>
  </si>
  <si>
    <t>A.   Cuenta corriente</t>
  </si>
  <si>
    <t xml:space="preserve">       1.   Bienes fob: exportaciones</t>
  </si>
  <si>
    <t xml:space="preserve">       2.   Bienes fob: importaciones</t>
  </si>
  <si>
    <t xml:space="preserve">              Balanza de bienes</t>
  </si>
  <si>
    <t xml:space="preserve">       3.    Servicios: crédito</t>
  </si>
  <si>
    <t xml:space="preserve">       4.    Servicios: débito</t>
  </si>
  <si>
    <t xml:space="preserve">              Balanza de bienes y servicios</t>
  </si>
  <si>
    <t xml:space="preserve">       5.    Renta: crédito</t>
  </si>
  <si>
    <t xml:space="preserve">       6.    Renta: débito</t>
  </si>
  <si>
    <t xml:space="preserve">              Balanza de bienes, servicios y renta</t>
  </si>
  <si>
    <t xml:space="preserve">       7.    Transferencias corrientes: crédito</t>
  </si>
  <si>
    <t xml:space="preserve">       8.    Transferencias corrientes: débito</t>
  </si>
  <si>
    <t>B.   Cuenta de capital</t>
  </si>
  <si>
    <t xml:space="preserve">       9.    Cuenta de capital: crédito</t>
  </si>
  <si>
    <t xml:space="preserve">     10.    Cuenta de capital: débito</t>
  </si>
  <si>
    <t xml:space="preserve">              Total, Grupos A y B</t>
  </si>
  <si>
    <t xml:space="preserve">     11.    Inversión directa</t>
  </si>
  <si>
    <t xml:space="preserve">             11.1        En el extranjero</t>
  </si>
  <si>
    <t xml:space="preserve">             11.2        En la economía declarante</t>
  </si>
  <si>
    <t xml:space="preserve">     12.    Inversión de cartera - activos</t>
  </si>
  <si>
    <t xml:space="preserve">             12.1       Títulos de participación en el capital</t>
  </si>
  <si>
    <t xml:space="preserve">             12.2       Títulos de deuda</t>
  </si>
  <si>
    <t xml:space="preserve">     13.   Inversión de cartera - pasivos</t>
  </si>
  <si>
    <t xml:space="preserve">             13.1       Títulos de participación en el capital</t>
  </si>
  <si>
    <t xml:space="preserve">             13.2       Títulos de deuda</t>
  </si>
  <si>
    <t xml:space="preserve">     14.   Otra inversión - activos</t>
  </si>
  <si>
    <t xml:space="preserve">             14.1       Autoridades monetarias</t>
  </si>
  <si>
    <t xml:space="preserve">             14.2       Gobierno general</t>
  </si>
  <si>
    <t xml:space="preserve">             14.3       Bancos</t>
  </si>
  <si>
    <t xml:space="preserve">             14.4       Otros sectores</t>
  </si>
  <si>
    <t xml:space="preserve">     15.   Otra inversión - pasivos</t>
  </si>
  <si>
    <t xml:space="preserve">             15.1       Autoridades monetarias</t>
  </si>
  <si>
    <t xml:space="preserve">             15.2       Gobierno general</t>
  </si>
  <si>
    <t xml:space="preserve">             15.3       Bancos</t>
  </si>
  <si>
    <t xml:space="preserve">             15.4       Otros sectores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</si>
  <si>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</si>
  <si>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</si>
  <si>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</si>
  <si>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</si>
  <si>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</si>
  <si>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18.    Financiamiento excepcional</t>
  </si>
  <si>
    <t>C.   Cuenta financiera  (1)</t>
  </si>
  <si>
    <t>(1) Excluye componentes que han sido clasificados como Grupo E.</t>
  </si>
  <si>
    <t xml:space="preserve">     17.    Uso del crédito y préstamos del Fondo Monetario Internacional</t>
  </si>
  <si>
    <t>CONTRALORÍA GENERAL DE LA REPÚBLICA - INSTITUTO NACIONAL DE ESTADÍSTICA Y CENSO</t>
  </si>
  <si>
    <t>Enero a septiembre</t>
  </si>
  <si>
    <t>SEGÚN PARTIDA: AÑOS 2015-16, ENERO A SEPTIEMBRE 2017</t>
  </si>
  <si>
    <t>Primer</t>
  </si>
  <si>
    <t>Tercer</t>
  </si>
  <si>
    <t>Trimestre</t>
  </si>
  <si>
    <t>septiembre</t>
  </si>
  <si>
    <t>0.0 Cifra nula o cero.</t>
  </si>
  <si>
    <t>Línea</t>
  </si>
  <si>
    <t>núm.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</si>
</sst>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164" fontId="2" fillId="2" borderId="0" xfId="0" applyNumberFormat="1" applyFont="1" applyFill="1" applyBorder="1" applyAlignment="1" applyProtection="1"/>
    <xf numFmtId="164" fontId="3" fillId="2" borderId="0" xfId="0" applyNumberFormat="1" applyFont="1" applyFill="1" applyBorder="1" applyAlignment="1" applyProtection="1"/>
    <xf numFmtId="164" fontId="1" fillId="2" borderId="0" xfId="0" applyNumberFormat="1" applyFont="1" applyFill="1" applyBorder="1" applyAlignment="1" applyProtection="1"/>
    <xf numFmtId="164" fontId="4" fillId="2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right"/>
    </xf>
    <xf numFmtId="164" fontId="2" fillId="2" borderId="0" xfId="0" applyNumberFormat="1" applyFont="1" applyFill="1" applyBorder="1" applyAlignment="1" applyProtection="1">
      <alignment horizontal="right"/>
    </xf>
    <xf numFmtId="164" fontId="2" fillId="2" borderId="2" xfId="0" applyNumberFormat="1" applyFont="1" applyFill="1" applyBorder="1" applyAlignment="1" applyProtection="1"/>
    <xf numFmtId="164" fontId="1" fillId="2" borderId="6" xfId="0" applyNumberFormat="1" applyFont="1" applyFill="1" applyBorder="1" applyAlignment="1" applyProtection="1"/>
    <xf numFmtId="164" fontId="2" fillId="2" borderId="5" xfId="0" applyNumberFormat="1" applyFont="1" applyFill="1" applyBorder="1" applyAlignment="1" applyProtection="1"/>
    <xf numFmtId="164" fontId="2" fillId="2" borderId="7" xfId="0" applyNumberFormat="1" applyFont="1" applyFill="1" applyBorder="1" applyAlignment="1" applyProtection="1"/>
    <xf numFmtId="164" fontId="2" fillId="2" borderId="2" xfId="0" applyNumberFormat="1" applyFont="1" applyFill="1" applyBorder="1" applyAlignment="1" applyProtection="1">
      <alignment horizontal="right"/>
    </xf>
    <xf numFmtId="0" fontId="6" fillId="3" borderId="10" xfId="1" applyNumberFormat="1" applyFont="1" applyFill="1" applyBorder="1" applyAlignment="1">
      <alignment horizontal="center" vertical="center"/>
    </xf>
    <xf numFmtId="0" fontId="6" fillId="3" borderId="5" xfId="1" applyNumberFormat="1" applyFont="1" applyFill="1" applyBorder="1" applyAlignment="1">
      <alignment horizontal="center" vertical="center"/>
    </xf>
    <xf numFmtId="0" fontId="6" fillId="3" borderId="3" xfId="1" applyNumberFormat="1" applyFont="1" applyFill="1" applyBorder="1" applyAlignment="1">
      <alignment horizontal="center" vertical="center"/>
    </xf>
    <xf numFmtId="0" fontId="7" fillId="0" borderId="0" xfId="0" applyFont="1" applyBorder="1" applyAlignment="1"/>
    <xf numFmtId="0" fontId="2" fillId="0" borderId="0" xfId="0" applyFont="1" applyBorder="1" applyAlignment="1"/>
    <xf numFmtId="0" fontId="7" fillId="0" borderId="0" xfId="0" applyFont="1" applyBorder="1" applyAlignment="1">
      <alignment horizontal="right"/>
    </xf>
    <xf numFmtId="164" fontId="2" fillId="0" borderId="0" xfId="0" applyNumberFormat="1" applyFont="1" applyFill="1"/>
    <xf numFmtId="0" fontId="2" fillId="0" borderId="0" xfId="0" applyFont="1" applyBorder="1" applyAlignment="1">
      <alignment horizontal="right"/>
    </xf>
    <xf numFmtId="164" fontId="7" fillId="0" borderId="0" xfId="0" applyNumberFormat="1" applyFont="1" applyFill="1"/>
    <xf numFmtId="0" fontId="6" fillId="3" borderId="9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wrapText="1"/>
    </xf>
    <xf numFmtId="0" fontId="6" fillId="3" borderId="5" xfId="0" applyNumberFormat="1" applyFont="1" applyFill="1" applyBorder="1" applyAlignment="1">
      <alignment vertical="top" wrapText="1"/>
    </xf>
    <xf numFmtId="0" fontId="2" fillId="0" borderId="8" xfId="0" applyNumberFormat="1" applyFont="1" applyFill="1" applyBorder="1"/>
    <xf numFmtId="0" fontId="2" fillId="0" borderId="8" xfId="0" applyNumberFormat="1" applyFont="1" applyFill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/>
    <xf numFmtId="164" fontId="2" fillId="0" borderId="1" xfId="0" applyNumberFormat="1" applyFont="1" applyFill="1" applyBorder="1"/>
    <xf numFmtId="164" fontId="2" fillId="0" borderId="4" xfId="0" applyNumberFormat="1" applyFont="1" applyFill="1" applyBorder="1"/>
    <xf numFmtId="0" fontId="2" fillId="0" borderId="4" xfId="0" applyNumberFormat="1" applyFont="1" applyFill="1" applyBorder="1"/>
    <xf numFmtId="0" fontId="2" fillId="0" borderId="9" xfId="0" applyNumberFormat="1" applyFont="1" applyFill="1" applyBorder="1"/>
    <xf numFmtId="0" fontId="6" fillId="2" borderId="9" xfId="0" applyNumberFormat="1" applyFont="1" applyFill="1" applyBorder="1" applyAlignment="1" applyProtection="1">
      <alignment horizontal="left"/>
    </xf>
    <xf numFmtId="164" fontId="6" fillId="2" borderId="2" xfId="0" applyNumberFormat="1" applyFont="1" applyFill="1" applyBorder="1" applyAlignment="1" applyProtection="1"/>
    <xf numFmtId="0" fontId="2" fillId="0" borderId="11" xfId="0" applyNumberFormat="1" applyFont="1" applyFill="1" applyBorder="1"/>
    <xf numFmtId="0" fontId="2" fillId="2" borderId="9" xfId="0" applyNumberFormat="1" applyFont="1" applyFill="1" applyBorder="1" applyAlignment="1" applyProtection="1">
      <alignment horizontal="left"/>
    </xf>
    <xf numFmtId="0" fontId="8" fillId="2" borderId="9" xfId="0" applyNumberFormat="1" applyFont="1" applyFill="1" applyBorder="1" applyAlignment="1" applyProtection="1">
      <alignment horizontal="left"/>
    </xf>
    <xf numFmtId="164" fontId="8" fillId="2" borderId="2" xfId="0" applyNumberFormat="1" applyFont="1" applyFill="1" applyBorder="1" applyAlignment="1" applyProtection="1"/>
    <xf numFmtId="164" fontId="9" fillId="2" borderId="2" xfId="0" applyNumberFormat="1" applyFont="1" applyFill="1" applyBorder="1" applyAlignment="1" applyProtection="1"/>
    <xf numFmtId="164" fontId="3" fillId="2" borderId="2" xfId="0" applyNumberFormat="1" applyFont="1" applyFill="1" applyBorder="1" applyAlignment="1" applyProtection="1"/>
    <xf numFmtId="164" fontId="1" fillId="2" borderId="2" xfId="0" applyNumberFormat="1" applyFont="1" applyFill="1" applyBorder="1" applyAlignment="1" applyProtection="1"/>
    <xf numFmtId="0" fontId="2" fillId="0" borderId="10" xfId="0" applyNumberFormat="1" applyFont="1" applyFill="1" applyBorder="1"/>
    <xf numFmtId="0" fontId="2" fillId="2" borderId="10" xfId="0" applyNumberFormat="1" applyFont="1" applyFill="1" applyBorder="1"/>
    <xf numFmtId="0" fontId="2" fillId="0" borderId="7" xfId="0" applyNumberFormat="1" applyFont="1" applyFill="1" applyBorder="1"/>
    <xf numFmtId="164" fontId="2" fillId="0" borderId="6" xfId="0" applyNumberFormat="1" applyFont="1" applyFill="1" applyBorder="1"/>
    <xf numFmtId="164" fontId="2" fillId="0" borderId="0" xfId="0" applyNumberFormat="1" applyFont="1" applyFill="1" applyBorder="1"/>
    <xf numFmtId="164" fontId="2" fillId="2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/>
    <xf numFmtId="0" fontId="2" fillId="0" borderId="0" xfId="0" applyFont="1" applyBorder="1"/>
    <xf numFmtId="0" fontId="6" fillId="3" borderId="8" xfId="0" applyNumberFormat="1" applyFont="1" applyFill="1" applyBorder="1" applyAlignment="1" applyProtection="1">
      <alignment horizontal="center" vertical="center"/>
    </xf>
    <xf numFmtId="0" fontId="6" fillId="3" borderId="10" xfId="0" applyNumberFormat="1" applyFont="1" applyFill="1" applyBorder="1" applyAlignment="1" applyProtection="1">
      <alignment horizontal="center" vertical="center"/>
    </xf>
    <xf numFmtId="0" fontId="6" fillId="3" borderId="4" xfId="0" applyNumberFormat="1" applyFont="1" applyFill="1" applyBorder="1" applyAlignment="1" applyProtection="1">
      <alignment horizontal="center" vertical="center"/>
    </xf>
    <xf numFmtId="0" fontId="6" fillId="3" borderId="6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0" fontId="6" fillId="3" borderId="12" xfId="0" applyNumberFormat="1" applyFont="1" applyFill="1" applyBorder="1" applyAlignment="1" applyProtection="1">
      <alignment horizontal="center" vertical="center"/>
    </xf>
    <xf numFmtId="0" fontId="6" fillId="3" borderId="14" xfId="0" applyNumberFormat="1" applyFont="1" applyFill="1" applyBorder="1" applyAlignment="1" applyProtection="1">
      <alignment horizontal="center" vertical="center"/>
    </xf>
    <xf numFmtId="0" fontId="6" fillId="3" borderId="15" xfId="0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center" vertical="center"/>
    </xf>
    <xf numFmtId="0" fontId="6" fillId="3" borderId="13" xfId="0" applyNumberFormat="1" applyFont="1" applyFill="1" applyBorder="1" applyAlignment="1" applyProtection="1">
      <alignment horizontal="center" vertical="center"/>
    </xf>
    <xf numFmtId="0" fontId="6" fillId="3" borderId="8" xfId="0" applyNumberFormat="1" applyFont="1" applyFill="1" applyBorder="1" applyAlignment="1">
      <alignment vertical="center" wrapText="1"/>
    </xf>
    <xf numFmtId="0" fontId="6" fillId="3" borderId="9" xfId="0" applyNumberFormat="1" applyFont="1" applyFill="1" applyBorder="1" applyAlignment="1">
      <alignment vertical="center" wrapText="1"/>
    </xf>
    <xf numFmtId="0" fontId="6" fillId="3" borderId="10" xfId="0" applyNumberFormat="1" applyFont="1" applyFill="1" applyBorder="1" applyAlignment="1">
      <alignment vertical="center" wrapText="1"/>
    </xf>
    <xf numFmtId="0" fontId="6" fillId="3" borderId="8" xfId="0" applyNumberFormat="1" applyFont="1" applyFill="1" applyBorder="1" applyAlignment="1" applyProtection="1">
      <alignment vertical="center"/>
    </xf>
    <xf numFmtId="0" fontId="6" fillId="3" borderId="9" xfId="0" applyNumberFormat="1" applyFont="1" applyFill="1" applyBorder="1" applyAlignment="1" applyProtection="1">
      <alignment vertical="center"/>
    </xf>
    <xf numFmtId="0" fontId="6" fillId="3" borderId="10" xfId="0" applyNumberFormat="1" applyFont="1" applyFill="1" applyBorder="1" applyAlignment="1" applyProtection="1">
      <alignment vertical="center"/>
    </xf>
    <xf numFmtId="0" fontId="6" fillId="3" borderId="2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showGridLines="0" tabSelected="1" zoomScaleNormal="100" zoomScaleSheetLayoutView="120" workbookViewId="0"/>
  </sheetViews>
  <sheetFormatPr baseColWidth="10" defaultColWidth="9.140625" defaultRowHeight="12.75" x14ac:dyDescent="0.2"/>
  <cols>
    <col min="1" max="1" width="7.7109375" style="18" customWidth="1"/>
    <col min="2" max="2" width="60.7109375" style="44" customWidth="1"/>
    <col min="3" max="7" width="13.28515625" style="18" customWidth="1"/>
    <col min="8" max="16" width="14" style="18" customWidth="1"/>
    <col min="17" max="17" width="7.7109375" style="18" customWidth="1"/>
    <col min="18" max="16384" width="9.140625" style="18"/>
  </cols>
  <sheetData>
    <row r="1" spans="1:17" ht="15" customHeight="1" x14ac:dyDescent="0.25">
      <c r="A1" s="15" t="s">
        <v>56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56</v>
      </c>
    </row>
    <row r="2" spans="1:17" ht="8.1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9"/>
    </row>
    <row r="3" spans="1:17" s="20" customFormat="1" ht="15" customHeight="1" x14ac:dyDescent="0.25">
      <c r="A3" s="15" t="s">
        <v>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7" t="s">
        <v>7</v>
      </c>
    </row>
    <row r="4" spans="1:17" s="20" customFormat="1" ht="15.95" customHeight="1" x14ac:dyDescent="0.25">
      <c r="A4" s="15" t="s">
        <v>58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7" t="s">
        <v>58</v>
      </c>
    </row>
    <row r="5" spans="1:17" ht="12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14.45" customHeight="1" x14ac:dyDescent="0.2">
      <c r="A6" s="59"/>
      <c r="B6" s="62"/>
      <c r="C6" s="50" t="s">
        <v>3</v>
      </c>
      <c r="D6" s="51"/>
      <c r="E6" s="51"/>
      <c r="F6" s="51"/>
      <c r="G6" s="48"/>
      <c r="H6" s="50" t="s">
        <v>3</v>
      </c>
      <c r="I6" s="51"/>
      <c r="J6" s="51"/>
      <c r="K6" s="51"/>
      <c r="L6" s="51"/>
      <c r="M6" s="51"/>
      <c r="N6" s="51"/>
      <c r="O6" s="51"/>
      <c r="P6" s="48"/>
      <c r="Q6" s="59"/>
    </row>
    <row r="7" spans="1:17" ht="14.45" customHeight="1" x14ac:dyDescent="0.2">
      <c r="A7" s="60"/>
      <c r="B7" s="63"/>
      <c r="C7" s="57" t="s">
        <v>0</v>
      </c>
      <c r="D7" s="58"/>
      <c r="E7" s="58"/>
      <c r="F7" s="58"/>
      <c r="G7" s="49"/>
      <c r="H7" s="57" t="s">
        <v>0</v>
      </c>
      <c r="I7" s="58"/>
      <c r="J7" s="58"/>
      <c r="K7" s="58"/>
      <c r="L7" s="58"/>
      <c r="M7" s="58"/>
      <c r="N7" s="58"/>
      <c r="O7" s="58"/>
      <c r="P7" s="49"/>
      <c r="Q7" s="60"/>
    </row>
    <row r="8" spans="1:17" ht="14.45" customHeight="1" x14ac:dyDescent="0.2">
      <c r="A8" s="21" t="s">
        <v>64</v>
      </c>
      <c r="B8" s="65" t="s">
        <v>1</v>
      </c>
      <c r="C8" s="54" t="s">
        <v>5</v>
      </c>
      <c r="D8" s="55"/>
      <c r="E8" s="55"/>
      <c r="F8" s="55"/>
      <c r="G8" s="56"/>
      <c r="H8" s="54" t="s">
        <v>11</v>
      </c>
      <c r="I8" s="55"/>
      <c r="J8" s="55"/>
      <c r="K8" s="55"/>
      <c r="L8" s="56"/>
      <c r="M8" s="54" t="s">
        <v>10</v>
      </c>
      <c r="N8" s="55"/>
      <c r="O8" s="55"/>
      <c r="P8" s="56"/>
      <c r="Q8" s="21" t="s">
        <v>64</v>
      </c>
    </row>
    <row r="9" spans="1:17" ht="14.45" customHeight="1" x14ac:dyDescent="0.25">
      <c r="A9" s="21" t="s">
        <v>65</v>
      </c>
      <c r="B9" s="63"/>
      <c r="C9" s="52" t="s">
        <v>2</v>
      </c>
      <c r="D9" s="54" t="s">
        <v>61</v>
      </c>
      <c r="E9" s="55"/>
      <c r="F9" s="55"/>
      <c r="G9" s="56"/>
      <c r="H9" s="52" t="s">
        <v>2</v>
      </c>
      <c r="I9" s="54" t="s">
        <v>61</v>
      </c>
      <c r="J9" s="55"/>
      <c r="K9" s="55"/>
      <c r="L9" s="56"/>
      <c r="M9" s="22" t="s">
        <v>57</v>
      </c>
      <c r="N9" s="54" t="s">
        <v>61</v>
      </c>
      <c r="O9" s="55"/>
      <c r="P9" s="56"/>
      <c r="Q9" s="21" t="s">
        <v>65</v>
      </c>
    </row>
    <row r="10" spans="1:17" ht="15" customHeight="1" x14ac:dyDescent="0.2">
      <c r="A10" s="61"/>
      <c r="B10" s="64"/>
      <c r="C10" s="53"/>
      <c r="D10" s="12" t="s">
        <v>59</v>
      </c>
      <c r="E10" s="13" t="s">
        <v>6</v>
      </c>
      <c r="F10" s="13" t="s">
        <v>60</v>
      </c>
      <c r="G10" s="14" t="s">
        <v>8</v>
      </c>
      <c r="H10" s="53"/>
      <c r="I10" s="14" t="s">
        <v>59</v>
      </c>
      <c r="J10" s="14" t="s">
        <v>6</v>
      </c>
      <c r="K10" s="14" t="s">
        <v>60</v>
      </c>
      <c r="L10" s="14" t="s">
        <v>8</v>
      </c>
      <c r="M10" s="23" t="s">
        <v>62</v>
      </c>
      <c r="N10" s="14" t="s">
        <v>59</v>
      </c>
      <c r="O10" s="14" t="s">
        <v>6</v>
      </c>
      <c r="P10" s="14" t="s">
        <v>60</v>
      </c>
      <c r="Q10" s="61"/>
    </row>
    <row r="11" spans="1:17" ht="6" customHeight="1" x14ac:dyDescent="0.2">
      <c r="A11" s="24"/>
      <c r="B11" s="25"/>
      <c r="C11" s="26"/>
      <c r="D11" s="26"/>
      <c r="E11" s="26"/>
      <c r="F11" s="26"/>
      <c r="G11" s="26"/>
      <c r="H11" s="27"/>
      <c r="I11" s="28"/>
      <c r="J11" s="28"/>
      <c r="K11" s="28"/>
      <c r="L11" s="28"/>
      <c r="M11" s="28"/>
      <c r="N11" s="27"/>
      <c r="O11" s="28"/>
      <c r="P11" s="28"/>
      <c r="Q11" s="29"/>
    </row>
    <row r="12" spans="1:17" ht="15" customHeight="1" x14ac:dyDescent="0.25">
      <c r="A12" s="30">
        <v>1</v>
      </c>
      <c r="B12" s="31" t="s">
        <v>12</v>
      </c>
      <c r="C12" s="32">
        <f>C21+C22+C23</f>
        <v>-4273.8999999999978</v>
      </c>
      <c r="D12" s="32">
        <f t="shared" ref="D12:G12" si="0">D21+D22+D23</f>
        <v>-1036.0999999999995</v>
      </c>
      <c r="E12" s="32">
        <f t="shared" si="0"/>
        <v>-1032.7000000000007</v>
      </c>
      <c r="F12" s="32">
        <f t="shared" si="0"/>
        <v>-1670.4999999999995</v>
      </c>
      <c r="G12" s="32">
        <f t="shared" si="0"/>
        <v>-534.59999999999923</v>
      </c>
      <c r="H12" s="32">
        <f>H21+H22+H23</f>
        <v>-3160.0999999999976</v>
      </c>
      <c r="I12" s="32">
        <f t="shared" ref="I12:L12" si="1">I21+I22+I23</f>
        <v>-650.09999999999889</v>
      </c>
      <c r="J12" s="32">
        <f t="shared" si="1"/>
        <v>-529.60000000000036</v>
      </c>
      <c r="K12" s="32">
        <f t="shared" si="1"/>
        <v>-1150.8000000000013</v>
      </c>
      <c r="L12" s="32">
        <f t="shared" si="1"/>
        <v>-829.59999999999968</v>
      </c>
      <c r="M12" s="32">
        <f>M21+M22+M23</f>
        <v>-3369.9000000000015</v>
      </c>
      <c r="N12" s="32">
        <f t="shared" ref="N12:P12" si="2">N21+N22+N23</f>
        <v>-856.60000000000036</v>
      </c>
      <c r="O12" s="32">
        <f t="shared" si="2"/>
        <v>-960.69999999999914</v>
      </c>
      <c r="P12" s="32">
        <f t="shared" si="2"/>
        <v>-1552.6000000000004</v>
      </c>
      <c r="Q12" s="33">
        <v>1</v>
      </c>
    </row>
    <row r="13" spans="1:17" ht="12" customHeight="1" x14ac:dyDescent="0.2">
      <c r="A13" s="30">
        <v>2</v>
      </c>
      <c r="B13" s="34" t="s">
        <v>13</v>
      </c>
      <c r="C13" s="7">
        <f>SUM(D13:G13)</f>
        <v>12765.399999999998</v>
      </c>
      <c r="D13" s="7">
        <v>3239.8999999999996</v>
      </c>
      <c r="E13" s="7">
        <v>3181.0999999999995</v>
      </c>
      <c r="F13" s="7">
        <v>3215.8999999999996</v>
      </c>
      <c r="G13" s="7">
        <v>3128.5</v>
      </c>
      <c r="H13" s="7">
        <f>SUM(I13:L13)</f>
        <v>11704.599999999999</v>
      </c>
      <c r="I13" s="7">
        <v>2407.3999999999996</v>
      </c>
      <c r="J13" s="7">
        <v>3133.3999999999996</v>
      </c>
      <c r="K13" s="7">
        <v>3180.3999999999996</v>
      </c>
      <c r="L13" s="7">
        <v>2983.4</v>
      </c>
      <c r="M13" s="7">
        <f>SUM(N13:P13)</f>
        <v>9259.5</v>
      </c>
      <c r="N13" s="7">
        <v>3063.6</v>
      </c>
      <c r="O13" s="7">
        <v>3297.2000000000003</v>
      </c>
      <c r="P13" s="7">
        <v>2898.7</v>
      </c>
      <c r="Q13" s="33">
        <v>2</v>
      </c>
    </row>
    <row r="14" spans="1:17" ht="12" customHeight="1" x14ac:dyDescent="0.2">
      <c r="A14" s="30">
        <v>3</v>
      </c>
      <c r="B14" s="34" t="s">
        <v>14</v>
      </c>
      <c r="C14" s="7">
        <f>SUM(D14:G14)</f>
        <v>-22486.499999999996</v>
      </c>
      <c r="D14" s="7">
        <v>-5665.2</v>
      </c>
      <c r="E14" s="7">
        <v>-5417.1</v>
      </c>
      <c r="F14" s="7">
        <v>-6146.0999999999995</v>
      </c>
      <c r="G14" s="7">
        <v>-5258.0999999999995</v>
      </c>
      <c r="H14" s="7">
        <f>SUM(I14:L14)</f>
        <v>-20512.899999999998</v>
      </c>
      <c r="I14" s="7">
        <v>-4560.1999999999989</v>
      </c>
      <c r="J14" s="7">
        <v>-5060.5</v>
      </c>
      <c r="K14" s="7">
        <v>-5580.4000000000005</v>
      </c>
      <c r="L14" s="7">
        <v>-5311.8</v>
      </c>
      <c r="M14" s="7">
        <f>SUM(N14:P14)</f>
        <v>-16128.2</v>
      </c>
      <c r="N14" s="7">
        <v>-5077.7</v>
      </c>
      <c r="O14" s="7">
        <v>-5596</v>
      </c>
      <c r="P14" s="7">
        <v>-5454.5</v>
      </c>
      <c r="Q14" s="33">
        <v>3</v>
      </c>
    </row>
    <row r="15" spans="1:17" ht="12" customHeight="1" x14ac:dyDescent="0.25">
      <c r="A15" s="30">
        <v>4</v>
      </c>
      <c r="B15" s="35" t="s">
        <v>15</v>
      </c>
      <c r="C15" s="36">
        <f>C13+C14</f>
        <v>-9721.0999999999985</v>
      </c>
      <c r="D15" s="36">
        <f t="shared" ref="D15:G15" si="3">D13+D14</f>
        <v>-2425.3000000000002</v>
      </c>
      <c r="E15" s="36">
        <f t="shared" si="3"/>
        <v>-2236.0000000000009</v>
      </c>
      <c r="F15" s="36">
        <f t="shared" si="3"/>
        <v>-2930.2</v>
      </c>
      <c r="G15" s="36">
        <f t="shared" si="3"/>
        <v>-2129.5999999999995</v>
      </c>
      <c r="H15" s="36">
        <f>H13+H14</f>
        <v>-8808.2999999999993</v>
      </c>
      <c r="I15" s="36">
        <f t="shared" ref="I15:L15" si="4">I13+I14</f>
        <v>-2152.7999999999993</v>
      </c>
      <c r="J15" s="36">
        <f t="shared" si="4"/>
        <v>-1927.1000000000004</v>
      </c>
      <c r="K15" s="36">
        <f t="shared" si="4"/>
        <v>-2400.0000000000009</v>
      </c>
      <c r="L15" s="36">
        <f t="shared" si="4"/>
        <v>-2328.4</v>
      </c>
      <c r="M15" s="36">
        <f>M13+M14</f>
        <v>-6868.7000000000007</v>
      </c>
      <c r="N15" s="36">
        <f t="shared" ref="N15:P15" si="5">N13+N14</f>
        <v>-2014.1</v>
      </c>
      <c r="O15" s="36">
        <f t="shared" si="5"/>
        <v>-2298.7999999999997</v>
      </c>
      <c r="P15" s="36">
        <f t="shared" si="5"/>
        <v>-2555.8000000000002</v>
      </c>
      <c r="Q15" s="33">
        <v>4</v>
      </c>
    </row>
    <row r="16" spans="1:17" ht="12" customHeight="1" x14ac:dyDescent="0.2">
      <c r="A16" s="30">
        <v>5</v>
      </c>
      <c r="B16" s="34" t="s">
        <v>16</v>
      </c>
      <c r="C16" s="7">
        <f>SUM(D16:G16)</f>
        <v>14336.800000000001</v>
      </c>
      <c r="D16" s="7">
        <v>3752.4000000000005</v>
      </c>
      <c r="E16" s="7">
        <v>3508.7000000000003</v>
      </c>
      <c r="F16" s="7">
        <v>3582.3</v>
      </c>
      <c r="G16" s="7">
        <v>3493.4</v>
      </c>
      <c r="H16" s="7">
        <f>SUM(I16:L16)</f>
        <v>14613.2</v>
      </c>
      <c r="I16" s="7">
        <v>3711.9</v>
      </c>
      <c r="J16" s="7">
        <v>3598.7</v>
      </c>
      <c r="K16" s="7">
        <v>3599.4999999999995</v>
      </c>
      <c r="L16" s="7">
        <v>3703.1000000000004</v>
      </c>
      <c r="M16" s="7">
        <f>SUM(N16:P16)</f>
        <v>10322.9</v>
      </c>
      <c r="N16" s="7">
        <v>3542.7999999999997</v>
      </c>
      <c r="O16" s="7">
        <v>3427.1000000000004</v>
      </c>
      <c r="P16" s="7">
        <v>3353.0000000000005</v>
      </c>
      <c r="Q16" s="33">
        <v>5</v>
      </c>
    </row>
    <row r="17" spans="1:17" ht="12" customHeight="1" x14ac:dyDescent="0.2">
      <c r="A17" s="30">
        <v>6</v>
      </c>
      <c r="B17" s="34" t="s">
        <v>17</v>
      </c>
      <c r="C17" s="7">
        <f>SUM(D17:G17)</f>
        <v>-4758.3999999999996</v>
      </c>
      <c r="D17" s="7">
        <v>-1302.5</v>
      </c>
      <c r="E17" s="7">
        <v>-1076.4000000000001</v>
      </c>
      <c r="F17" s="7">
        <v>-1165.3999999999996</v>
      </c>
      <c r="G17" s="7">
        <v>-1214.0999999999999</v>
      </c>
      <c r="H17" s="7">
        <f>SUM(I17:L17)</f>
        <v>-4423.3999999999996</v>
      </c>
      <c r="I17" s="7">
        <v>-1075.8</v>
      </c>
      <c r="J17" s="7">
        <v>-1076.0999999999999</v>
      </c>
      <c r="K17" s="7">
        <v>-1071.4000000000001</v>
      </c>
      <c r="L17" s="7">
        <v>-1200.1000000000001</v>
      </c>
      <c r="M17" s="7">
        <f>SUM(N17:P17)</f>
        <v>-3418.2</v>
      </c>
      <c r="N17" s="7">
        <v>-1204</v>
      </c>
      <c r="O17" s="7">
        <v>-1099.0999999999999</v>
      </c>
      <c r="P17" s="7">
        <v>-1115.1000000000001</v>
      </c>
      <c r="Q17" s="33">
        <v>6</v>
      </c>
    </row>
    <row r="18" spans="1:17" ht="12" customHeight="1" x14ac:dyDescent="0.25">
      <c r="A18" s="30">
        <v>7</v>
      </c>
      <c r="B18" s="35" t="s">
        <v>18</v>
      </c>
      <c r="C18" s="36">
        <f>C15+C16+C17</f>
        <v>-142.69999999999709</v>
      </c>
      <c r="D18" s="36">
        <f t="shared" ref="D18:G18" si="6">D15+D16+D17</f>
        <v>24.600000000000364</v>
      </c>
      <c r="E18" s="36">
        <f t="shared" si="6"/>
        <v>196.29999999999927</v>
      </c>
      <c r="F18" s="36">
        <f t="shared" si="6"/>
        <v>-513.29999999999927</v>
      </c>
      <c r="G18" s="36">
        <f t="shared" si="6"/>
        <v>149.70000000000073</v>
      </c>
      <c r="H18" s="36">
        <f>H15+H16+H17</f>
        <v>1381.5000000000018</v>
      </c>
      <c r="I18" s="36">
        <f t="shared" ref="I18:L18" si="7">I15+I16+I17</f>
        <v>483.30000000000086</v>
      </c>
      <c r="J18" s="36">
        <f t="shared" si="7"/>
        <v>595.49999999999955</v>
      </c>
      <c r="K18" s="36">
        <f t="shared" si="7"/>
        <v>128.09999999999854</v>
      </c>
      <c r="L18" s="36">
        <f t="shared" si="7"/>
        <v>174.60000000000014</v>
      </c>
      <c r="M18" s="36">
        <f>M15+M16+M17</f>
        <v>35.999999999999091</v>
      </c>
      <c r="N18" s="36">
        <f t="shared" ref="N18:P18" si="8">N15+N16+N17</f>
        <v>324.69999999999982</v>
      </c>
      <c r="O18" s="36">
        <f t="shared" si="8"/>
        <v>29.200000000000728</v>
      </c>
      <c r="P18" s="36">
        <f t="shared" si="8"/>
        <v>-317.89999999999986</v>
      </c>
      <c r="Q18" s="33">
        <v>7</v>
      </c>
    </row>
    <row r="19" spans="1:17" ht="12" customHeight="1" x14ac:dyDescent="0.2">
      <c r="A19" s="30">
        <v>8</v>
      </c>
      <c r="B19" s="34" t="s">
        <v>19</v>
      </c>
      <c r="C19" s="7">
        <f>SUM(D19:G19)</f>
        <v>2077.6</v>
      </c>
      <c r="D19" s="7">
        <v>573.10000000000014</v>
      </c>
      <c r="E19" s="7">
        <v>452.09999999999997</v>
      </c>
      <c r="F19" s="7">
        <v>520.29999999999995</v>
      </c>
      <c r="G19" s="7">
        <v>532.1</v>
      </c>
      <c r="H19" s="7">
        <f>SUM(I19:L19)</f>
        <v>2263.4</v>
      </c>
      <c r="I19" s="7">
        <v>655.1</v>
      </c>
      <c r="J19" s="7">
        <v>547.50000000000011</v>
      </c>
      <c r="K19" s="7">
        <v>538.20000000000005</v>
      </c>
      <c r="L19" s="7">
        <v>522.6</v>
      </c>
      <c r="M19" s="7">
        <f>SUM(N19:P19)</f>
        <v>1842.1999999999998</v>
      </c>
      <c r="N19" s="7">
        <v>672.89999999999986</v>
      </c>
      <c r="O19" s="7">
        <v>574.79999999999995</v>
      </c>
      <c r="P19" s="7">
        <v>594.5</v>
      </c>
      <c r="Q19" s="33">
        <v>8</v>
      </c>
    </row>
    <row r="20" spans="1:17" ht="12" customHeight="1" x14ac:dyDescent="0.2">
      <c r="A20" s="30">
        <v>9</v>
      </c>
      <c r="B20" s="34" t="s">
        <v>20</v>
      </c>
      <c r="C20" s="7">
        <f>SUM(D20:G20)</f>
        <v>-6102.8000000000011</v>
      </c>
      <c r="D20" s="7">
        <v>-1615.5</v>
      </c>
      <c r="E20" s="7">
        <v>-1644.8</v>
      </c>
      <c r="F20" s="7">
        <v>-1625.4</v>
      </c>
      <c r="G20" s="7">
        <v>-1217.0999999999999</v>
      </c>
      <c r="H20" s="7">
        <f>SUM(I20:L20)</f>
        <v>-6648</v>
      </c>
      <c r="I20" s="7">
        <v>-1759.6</v>
      </c>
      <c r="J20" s="7">
        <v>-1628.8</v>
      </c>
      <c r="K20" s="7">
        <v>-1772.3</v>
      </c>
      <c r="L20" s="7">
        <v>-1487.3</v>
      </c>
      <c r="M20" s="7">
        <f>SUM(N20:P20)</f>
        <v>-5153.1000000000004</v>
      </c>
      <c r="N20" s="7">
        <v>-1837.3</v>
      </c>
      <c r="O20" s="7">
        <v>-1526.1999999999998</v>
      </c>
      <c r="P20" s="7">
        <v>-1789.6000000000004</v>
      </c>
      <c r="Q20" s="33">
        <v>9</v>
      </c>
    </row>
    <row r="21" spans="1:17" ht="12" customHeight="1" x14ac:dyDescent="0.25">
      <c r="A21" s="30">
        <v>10</v>
      </c>
      <c r="B21" s="35" t="s">
        <v>21</v>
      </c>
      <c r="C21" s="36">
        <f>C18+C19+C20</f>
        <v>-4167.8999999999978</v>
      </c>
      <c r="D21" s="36">
        <f t="shared" ref="D21:G21" si="9">D18+D19+D20</f>
        <v>-1017.7999999999995</v>
      </c>
      <c r="E21" s="36">
        <f t="shared" si="9"/>
        <v>-996.40000000000077</v>
      </c>
      <c r="F21" s="36">
        <f t="shared" si="9"/>
        <v>-1618.3999999999994</v>
      </c>
      <c r="G21" s="36">
        <f t="shared" si="9"/>
        <v>-535.29999999999916</v>
      </c>
      <c r="H21" s="36">
        <f>H18+H19+H20</f>
        <v>-3003.0999999999981</v>
      </c>
      <c r="I21" s="36">
        <f t="shared" ref="I21:L21" si="10">I18+I19+I20</f>
        <v>-621.19999999999891</v>
      </c>
      <c r="J21" s="36">
        <f t="shared" si="10"/>
        <v>-485.80000000000041</v>
      </c>
      <c r="K21" s="36">
        <f t="shared" si="10"/>
        <v>-1106.0000000000014</v>
      </c>
      <c r="L21" s="36">
        <f t="shared" si="10"/>
        <v>-790.0999999999998</v>
      </c>
      <c r="M21" s="36">
        <f>M18+M19+M20</f>
        <v>-3274.9000000000015</v>
      </c>
      <c r="N21" s="36">
        <f t="shared" ref="N21:P21" si="11">N18+N19+N20</f>
        <v>-839.70000000000027</v>
      </c>
      <c r="O21" s="36">
        <f t="shared" si="11"/>
        <v>-922.19999999999914</v>
      </c>
      <c r="P21" s="36">
        <f t="shared" si="11"/>
        <v>-1513.0000000000002</v>
      </c>
      <c r="Q21" s="33">
        <v>10</v>
      </c>
    </row>
    <row r="22" spans="1:17" ht="12" customHeight="1" x14ac:dyDescent="0.2">
      <c r="A22" s="30">
        <v>11</v>
      </c>
      <c r="B22" s="34" t="s">
        <v>22</v>
      </c>
      <c r="C22" s="7">
        <f>SUM(D22:G22)</f>
        <v>921.4</v>
      </c>
      <c r="D22" s="7">
        <v>229.9</v>
      </c>
      <c r="E22" s="7">
        <v>226</v>
      </c>
      <c r="F22" s="7">
        <v>214.6</v>
      </c>
      <c r="G22" s="7">
        <v>250.89999999999998</v>
      </c>
      <c r="H22" s="7">
        <f>SUM(I22:L22)</f>
        <v>732.7</v>
      </c>
      <c r="I22" s="7">
        <v>188.10000000000002</v>
      </c>
      <c r="J22" s="7">
        <v>177.7</v>
      </c>
      <c r="K22" s="7">
        <v>179.2</v>
      </c>
      <c r="L22" s="7">
        <v>187.70000000000002</v>
      </c>
      <c r="M22" s="7">
        <f>SUM(N22:P22)</f>
        <v>565.69999999999993</v>
      </c>
      <c r="N22" s="7">
        <v>190.8</v>
      </c>
      <c r="O22" s="7">
        <v>183.6</v>
      </c>
      <c r="P22" s="7">
        <v>191.29999999999998</v>
      </c>
      <c r="Q22" s="33">
        <v>11</v>
      </c>
    </row>
    <row r="23" spans="1:17" ht="12" customHeight="1" x14ac:dyDescent="0.2">
      <c r="A23" s="30">
        <v>12</v>
      </c>
      <c r="B23" s="34" t="s">
        <v>23</v>
      </c>
      <c r="C23" s="7">
        <f>SUM(D23:G23)</f>
        <v>-1027.4000000000001</v>
      </c>
      <c r="D23" s="7">
        <v>-248.20000000000002</v>
      </c>
      <c r="E23" s="7">
        <v>-262.3</v>
      </c>
      <c r="F23" s="7">
        <v>-266.70000000000005</v>
      </c>
      <c r="G23" s="7">
        <v>-250.2</v>
      </c>
      <c r="H23" s="7">
        <f>SUM(I23:L23)</f>
        <v>-889.7</v>
      </c>
      <c r="I23" s="7">
        <v>-216.99999999999997</v>
      </c>
      <c r="J23" s="7">
        <v>-221.49999999999997</v>
      </c>
      <c r="K23" s="7">
        <v>-224</v>
      </c>
      <c r="L23" s="7">
        <v>-227.2</v>
      </c>
      <c r="M23" s="7">
        <f>SUM(N23:P23)</f>
        <v>-660.7</v>
      </c>
      <c r="N23" s="7">
        <v>-207.70000000000002</v>
      </c>
      <c r="O23" s="7">
        <v>-222.1</v>
      </c>
      <c r="P23" s="7">
        <v>-230.89999999999998</v>
      </c>
      <c r="Q23" s="33">
        <v>12</v>
      </c>
    </row>
    <row r="24" spans="1:17" ht="15" customHeight="1" x14ac:dyDescent="0.25">
      <c r="A24" s="30">
        <v>13</v>
      </c>
      <c r="B24" s="31" t="s">
        <v>24</v>
      </c>
      <c r="C24" s="32">
        <f>C25+C26</f>
        <v>26.9</v>
      </c>
      <c r="D24" s="32">
        <f t="shared" ref="D24:G24" si="12">D25+D26</f>
        <v>6</v>
      </c>
      <c r="E24" s="32">
        <f t="shared" si="12"/>
        <v>7</v>
      </c>
      <c r="F24" s="32">
        <f t="shared" si="12"/>
        <v>7</v>
      </c>
      <c r="G24" s="32">
        <f t="shared" si="12"/>
        <v>6.9</v>
      </c>
      <c r="H24" s="32">
        <f>H25+H26</f>
        <v>24</v>
      </c>
      <c r="I24" s="32">
        <f t="shared" ref="I24:L24" si="13">I25+I26</f>
        <v>6</v>
      </c>
      <c r="J24" s="32">
        <f t="shared" si="13"/>
        <v>6</v>
      </c>
      <c r="K24" s="32">
        <f t="shared" si="13"/>
        <v>6</v>
      </c>
      <c r="L24" s="32">
        <f t="shared" si="13"/>
        <v>6</v>
      </c>
      <c r="M24" s="32">
        <f>M25+M26</f>
        <v>15.6</v>
      </c>
      <c r="N24" s="32">
        <f t="shared" ref="N24:P24" si="14">N25+N26</f>
        <v>3.4</v>
      </c>
      <c r="O24" s="32">
        <f t="shared" si="14"/>
        <v>6.2</v>
      </c>
      <c r="P24" s="32">
        <f t="shared" si="14"/>
        <v>6</v>
      </c>
      <c r="Q24" s="33">
        <v>13</v>
      </c>
    </row>
    <row r="25" spans="1:17" ht="12" customHeight="1" x14ac:dyDescent="0.2">
      <c r="A25" s="30">
        <v>14</v>
      </c>
      <c r="B25" s="34" t="s">
        <v>25</v>
      </c>
      <c r="C25" s="7">
        <f>SUM(D25:G25)</f>
        <v>26.9</v>
      </c>
      <c r="D25" s="7">
        <v>6</v>
      </c>
      <c r="E25" s="7">
        <v>7</v>
      </c>
      <c r="F25" s="7">
        <v>7</v>
      </c>
      <c r="G25" s="7">
        <v>6.9</v>
      </c>
      <c r="H25" s="7">
        <f>SUM(I25:L25)</f>
        <v>24</v>
      </c>
      <c r="I25" s="7">
        <v>6</v>
      </c>
      <c r="J25" s="7">
        <v>6</v>
      </c>
      <c r="K25" s="7">
        <v>6</v>
      </c>
      <c r="L25" s="7">
        <v>6</v>
      </c>
      <c r="M25" s="7">
        <f>SUM(N25:P25)</f>
        <v>15.6</v>
      </c>
      <c r="N25" s="7">
        <v>3.4</v>
      </c>
      <c r="O25" s="7">
        <v>6.2</v>
      </c>
      <c r="P25" s="7">
        <v>6</v>
      </c>
      <c r="Q25" s="33">
        <v>14</v>
      </c>
    </row>
    <row r="26" spans="1:17" ht="12" customHeight="1" x14ac:dyDescent="0.2">
      <c r="A26" s="30">
        <v>15</v>
      </c>
      <c r="B26" s="34" t="s">
        <v>26</v>
      </c>
      <c r="C26" s="7">
        <f>SUM(D26:G26)</f>
        <v>0</v>
      </c>
      <c r="D26" s="11">
        <v>0</v>
      </c>
      <c r="E26" s="11">
        <v>0</v>
      </c>
      <c r="F26" s="11">
        <v>0</v>
      </c>
      <c r="G26" s="11">
        <v>0</v>
      </c>
      <c r="H26" s="11">
        <f>SUM(I26:L26)</f>
        <v>0</v>
      </c>
      <c r="I26" s="11">
        <v>0</v>
      </c>
      <c r="J26" s="11">
        <v>0</v>
      </c>
      <c r="K26" s="11">
        <v>0</v>
      </c>
      <c r="L26" s="11">
        <v>0</v>
      </c>
      <c r="M26" s="7">
        <f>SUM(N26:P26)</f>
        <v>0</v>
      </c>
      <c r="N26" s="11">
        <v>0</v>
      </c>
      <c r="O26" s="11">
        <v>0</v>
      </c>
      <c r="P26" s="11">
        <v>0</v>
      </c>
      <c r="Q26" s="33">
        <v>15</v>
      </c>
    </row>
    <row r="27" spans="1:17" ht="12" customHeight="1" x14ac:dyDescent="0.25">
      <c r="A27" s="30">
        <v>16</v>
      </c>
      <c r="B27" s="35" t="s">
        <v>27</v>
      </c>
      <c r="C27" s="36">
        <f>C12+C24</f>
        <v>-4246.9999999999982</v>
      </c>
      <c r="D27" s="36">
        <f t="shared" ref="D27:G27" si="15">D12+D24</f>
        <v>-1030.0999999999995</v>
      </c>
      <c r="E27" s="36">
        <f t="shared" si="15"/>
        <v>-1025.7000000000007</v>
      </c>
      <c r="F27" s="36">
        <f t="shared" si="15"/>
        <v>-1663.4999999999995</v>
      </c>
      <c r="G27" s="36">
        <f t="shared" si="15"/>
        <v>-527.69999999999925</v>
      </c>
      <c r="H27" s="36">
        <f>H12+H24</f>
        <v>-3136.0999999999976</v>
      </c>
      <c r="I27" s="36">
        <f t="shared" ref="I27:L27" si="16">I12+I24</f>
        <v>-644.09999999999889</v>
      </c>
      <c r="J27" s="36">
        <f t="shared" si="16"/>
        <v>-523.60000000000036</v>
      </c>
      <c r="K27" s="36">
        <f t="shared" si="16"/>
        <v>-1144.8000000000013</v>
      </c>
      <c r="L27" s="36">
        <f t="shared" si="16"/>
        <v>-823.59999999999968</v>
      </c>
      <c r="M27" s="36">
        <f>M12+M24</f>
        <v>-3354.3000000000015</v>
      </c>
      <c r="N27" s="36">
        <f t="shared" ref="N27:P27" si="17">N12+N24</f>
        <v>-853.20000000000039</v>
      </c>
      <c r="O27" s="36">
        <f t="shared" si="17"/>
        <v>-954.49999999999909</v>
      </c>
      <c r="P27" s="36">
        <f t="shared" si="17"/>
        <v>-1546.6000000000004</v>
      </c>
      <c r="Q27" s="33">
        <v>16</v>
      </c>
    </row>
    <row r="28" spans="1:17" ht="15" customHeight="1" x14ac:dyDescent="0.25">
      <c r="A28" s="30">
        <v>17</v>
      </c>
      <c r="B28" s="31" t="s">
        <v>53</v>
      </c>
      <c r="C28" s="32">
        <f>C29+C32+C35+C38+C43</f>
        <v>2892.1000000000004</v>
      </c>
      <c r="D28" s="32">
        <f t="shared" ref="D28:G28" si="18">D29+D32+D35+D38+D43</f>
        <v>1614.7</v>
      </c>
      <c r="E28" s="32">
        <f t="shared" si="18"/>
        <v>439.4</v>
      </c>
      <c r="F28" s="32">
        <f t="shared" si="18"/>
        <v>493.70000000000005</v>
      </c>
      <c r="G28" s="32">
        <f t="shared" si="18"/>
        <v>344.30000000000018</v>
      </c>
      <c r="H28" s="32">
        <f>H29+H32+H35+H38+H43</f>
        <v>6663</v>
      </c>
      <c r="I28" s="32">
        <f t="shared" ref="I28:L28" si="19">I29+I32+I35+I38+I43</f>
        <v>2171.8999999999996</v>
      </c>
      <c r="J28" s="32">
        <f t="shared" si="19"/>
        <v>1264.3999999999996</v>
      </c>
      <c r="K28" s="32">
        <f t="shared" si="19"/>
        <v>1774.1</v>
      </c>
      <c r="L28" s="32">
        <f t="shared" si="19"/>
        <v>1452.6</v>
      </c>
      <c r="M28" s="32">
        <f>M29+M32+M35+M38+M43</f>
        <v>3159.7000000000003</v>
      </c>
      <c r="N28" s="32">
        <f t="shared" ref="N28:P28" si="20">N29+N32+N35+N38+N43</f>
        <v>-136.20000000000005</v>
      </c>
      <c r="O28" s="32">
        <f t="shared" si="20"/>
        <v>2131.7999999999997</v>
      </c>
      <c r="P28" s="32">
        <f t="shared" si="20"/>
        <v>1164.1000000000001</v>
      </c>
      <c r="Q28" s="33">
        <v>17</v>
      </c>
    </row>
    <row r="29" spans="1:17" ht="12" customHeight="1" x14ac:dyDescent="0.25">
      <c r="A29" s="30">
        <v>18</v>
      </c>
      <c r="B29" s="35" t="s">
        <v>28</v>
      </c>
      <c r="C29" s="37">
        <f>C30+C31</f>
        <v>3966.2999999999997</v>
      </c>
      <c r="D29" s="37">
        <f t="shared" ref="D29:G29" si="21">D30+D31</f>
        <v>1039.3</v>
      </c>
      <c r="E29" s="37">
        <f t="shared" si="21"/>
        <v>1319</v>
      </c>
      <c r="F29" s="37">
        <f t="shared" si="21"/>
        <v>905.90000000000009</v>
      </c>
      <c r="G29" s="37">
        <f t="shared" si="21"/>
        <v>702.10000000000014</v>
      </c>
      <c r="H29" s="37">
        <f>H30+H31</f>
        <v>5041</v>
      </c>
      <c r="I29" s="37">
        <f t="shared" ref="I29:L29" si="22">I30+I31</f>
        <v>1139.9000000000001</v>
      </c>
      <c r="J29" s="37">
        <f t="shared" si="22"/>
        <v>1478.4999999999998</v>
      </c>
      <c r="K29" s="37">
        <f t="shared" si="22"/>
        <v>1445.1000000000001</v>
      </c>
      <c r="L29" s="37">
        <f t="shared" si="22"/>
        <v>977.50000000000011</v>
      </c>
      <c r="M29" s="37">
        <f>M30+M31</f>
        <v>3962.1000000000004</v>
      </c>
      <c r="N29" s="37">
        <f t="shared" ref="N29:P29" si="23">N30+N31</f>
        <v>1215.5999999999999</v>
      </c>
      <c r="O29" s="37">
        <f t="shared" si="23"/>
        <v>1310.5</v>
      </c>
      <c r="P29" s="38">
        <f t="shared" si="23"/>
        <v>1436.0000000000002</v>
      </c>
      <c r="Q29" s="33">
        <v>18</v>
      </c>
    </row>
    <row r="30" spans="1:17" ht="12" customHeight="1" x14ac:dyDescent="0.2">
      <c r="A30" s="30">
        <v>19</v>
      </c>
      <c r="B30" s="34" t="s">
        <v>29</v>
      </c>
      <c r="C30" s="7">
        <f>SUM(D30:G30)</f>
        <v>-527.9</v>
      </c>
      <c r="D30" s="7">
        <v>-85.2</v>
      </c>
      <c r="E30" s="7">
        <v>-145.79999999999998</v>
      </c>
      <c r="F30" s="7">
        <v>-80.3</v>
      </c>
      <c r="G30" s="7">
        <v>-216.59999999999997</v>
      </c>
      <c r="H30" s="7">
        <f>SUM(I30:L30)</f>
        <v>-184.5</v>
      </c>
      <c r="I30" s="7">
        <v>-48.79999999999999</v>
      </c>
      <c r="J30" s="7">
        <v>-22.2</v>
      </c>
      <c r="K30" s="7">
        <v>-82.2</v>
      </c>
      <c r="L30" s="7">
        <v>-31.3</v>
      </c>
      <c r="M30" s="7">
        <f>SUM(N30:P30)</f>
        <v>-324.50000000000006</v>
      </c>
      <c r="N30" s="7">
        <v>-101.9</v>
      </c>
      <c r="O30" s="7">
        <v>-103.00000000000001</v>
      </c>
      <c r="P30" s="7">
        <v>-119.60000000000001</v>
      </c>
      <c r="Q30" s="33">
        <v>19</v>
      </c>
    </row>
    <row r="31" spans="1:17" ht="12" customHeight="1" x14ac:dyDescent="0.2">
      <c r="A31" s="30">
        <v>20</v>
      </c>
      <c r="B31" s="34" t="s">
        <v>30</v>
      </c>
      <c r="C31" s="7">
        <f>SUM(D31:G31)</f>
        <v>4494.2</v>
      </c>
      <c r="D31" s="7">
        <v>1124.5</v>
      </c>
      <c r="E31" s="7">
        <v>1464.8</v>
      </c>
      <c r="F31" s="7">
        <v>986.2</v>
      </c>
      <c r="G31" s="7">
        <v>918.7</v>
      </c>
      <c r="H31" s="7">
        <f>SUM(I31:L31)</f>
        <v>5225.5</v>
      </c>
      <c r="I31" s="7">
        <v>1188.7</v>
      </c>
      <c r="J31" s="7">
        <v>1500.6999999999998</v>
      </c>
      <c r="K31" s="7">
        <v>1527.3000000000002</v>
      </c>
      <c r="L31" s="7">
        <v>1008.8000000000001</v>
      </c>
      <c r="M31" s="7">
        <f>SUM(N31:P31)</f>
        <v>4286.6000000000004</v>
      </c>
      <c r="N31" s="7">
        <v>1317.5</v>
      </c>
      <c r="O31" s="7">
        <v>1413.5</v>
      </c>
      <c r="P31" s="7">
        <v>1555.6000000000001</v>
      </c>
      <c r="Q31" s="33">
        <v>20</v>
      </c>
    </row>
    <row r="32" spans="1:17" ht="12" customHeight="1" x14ac:dyDescent="0.25">
      <c r="A32" s="30">
        <v>21</v>
      </c>
      <c r="B32" s="35" t="s">
        <v>31</v>
      </c>
      <c r="C32" s="37">
        <f>C33+C34</f>
        <v>-1471.1999999999998</v>
      </c>
      <c r="D32" s="37">
        <f t="shared" ref="D32:G32" si="24">D33+D34</f>
        <v>-847.30000000000007</v>
      </c>
      <c r="E32" s="37">
        <f t="shared" si="24"/>
        <v>-649.99999999999989</v>
      </c>
      <c r="F32" s="37">
        <f t="shared" si="24"/>
        <v>-409.00000000000006</v>
      </c>
      <c r="G32" s="37">
        <f t="shared" si="24"/>
        <v>435.09999999999991</v>
      </c>
      <c r="H32" s="37">
        <f>H33+H34</f>
        <v>-215.90000000000003</v>
      </c>
      <c r="I32" s="37">
        <f t="shared" ref="I32:L32" si="25">I33+I34</f>
        <v>-38.500000000000007</v>
      </c>
      <c r="J32" s="37">
        <f t="shared" si="25"/>
        <v>144</v>
      </c>
      <c r="K32" s="37">
        <f t="shared" si="25"/>
        <v>-280.3</v>
      </c>
      <c r="L32" s="37">
        <f t="shared" si="25"/>
        <v>-41.1</v>
      </c>
      <c r="M32" s="37">
        <f>M33+M34</f>
        <v>-971.5</v>
      </c>
      <c r="N32" s="37">
        <f t="shared" ref="N32:P32" si="26">N33+N34</f>
        <v>-383.2</v>
      </c>
      <c r="O32" s="37">
        <f t="shared" si="26"/>
        <v>-335.2</v>
      </c>
      <c r="P32" s="38">
        <f t="shared" si="26"/>
        <v>-253.1</v>
      </c>
      <c r="Q32" s="33">
        <v>21</v>
      </c>
    </row>
    <row r="33" spans="1:17" ht="12" customHeight="1" x14ac:dyDescent="0.2">
      <c r="A33" s="30">
        <v>22</v>
      </c>
      <c r="B33" s="34" t="s">
        <v>32</v>
      </c>
      <c r="C33" s="7">
        <f>SUM(D33:G33)</f>
        <v>-254.60000000000002</v>
      </c>
      <c r="D33" s="7">
        <v>-107.6</v>
      </c>
      <c r="E33" s="7">
        <v>-5</v>
      </c>
      <c r="F33" s="7">
        <v>-5.3000000000000007</v>
      </c>
      <c r="G33" s="7">
        <v>-136.70000000000002</v>
      </c>
      <c r="H33" s="7">
        <f>SUM(I33:L33)</f>
        <v>-6.6999999999999984</v>
      </c>
      <c r="I33" s="7">
        <v>-9.1</v>
      </c>
      <c r="J33" s="7">
        <v>1.4</v>
      </c>
      <c r="K33" s="7">
        <v>-2.2000000000000002</v>
      </c>
      <c r="L33" s="7">
        <v>3.2</v>
      </c>
      <c r="M33" s="7">
        <f>SUM(N33:P33)</f>
        <v>-12.3</v>
      </c>
      <c r="N33" s="7">
        <v>11.9</v>
      </c>
      <c r="O33" s="7">
        <v>-23.8</v>
      </c>
      <c r="P33" s="7">
        <v>-0.39999999999999991</v>
      </c>
      <c r="Q33" s="33">
        <v>22</v>
      </c>
    </row>
    <row r="34" spans="1:17" ht="12" customHeight="1" x14ac:dyDescent="0.2">
      <c r="A34" s="30">
        <v>23</v>
      </c>
      <c r="B34" s="34" t="s">
        <v>33</v>
      </c>
      <c r="C34" s="7">
        <f>SUM(D34:G34)</f>
        <v>-1216.5999999999999</v>
      </c>
      <c r="D34" s="7">
        <v>-739.7</v>
      </c>
      <c r="E34" s="7">
        <v>-644.99999999999989</v>
      </c>
      <c r="F34" s="7">
        <v>-403.70000000000005</v>
      </c>
      <c r="G34" s="7">
        <v>571.79999999999995</v>
      </c>
      <c r="H34" s="7">
        <f>SUM(I34:L34)</f>
        <v>-209.20000000000005</v>
      </c>
      <c r="I34" s="7">
        <v>-29.400000000000006</v>
      </c>
      <c r="J34" s="7">
        <v>142.6</v>
      </c>
      <c r="K34" s="7">
        <v>-278.10000000000002</v>
      </c>
      <c r="L34" s="7">
        <v>-44.300000000000004</v>
      </c>
      <c r="M34" s="7">
        <f>SUM(N34:P34)</f>
        <v>-959.2</v>
      </c>
      <c r="N34" s="7">
        <v>-395.09999999999997</v>
      </c>
      <c r="O34" s="7">
        <v>-311.39999999999998</v>
      </c>
      <c r="P34" s="7">
        <v>-252.7</v>
      </c>
      <c r="Q34" s="33">
        <v>23</v>
      </c>
    </row>
    <row r="35" spans="1:17" ht="12" customHeight="1" x14ac:dyDescent="0.25">
      <c r="A35" s="30">
        <v>24</v>
      </c>
      <c r="B35" s="35" t="s">
        <v>34</v>
      </c>
      <c r="C35" s="37">
        <f>C36+C37</f>
        <v>778.2</v>
      </c>
      <c r="D35" s="37">
        <f t="shared" ref="D35:G35" si="27">D36+D37</f>
        <v>787.2</v>
      </c>
      <c r="E35" s="37">
        <f t="shared" si="27"/>
        <v>-29.5</v>
      </c>
      <c r="F35" s="37">
        <f t="shared" si="27"/>
        <v>23.199999999999989</v>
      </c>
      <c r="G35" s="37">
        <f t="shared" si="27"/>
        <v>-2.6999999999999886</v>
      </c>
      <c r="H35" s="37">
        <f>H36+H37</f>
        <v>1144.4999999999998</v>
      </c>
      <c r="I35" s="37">
        <f t="shared" ref="I35:L35" si="28">I36+I37</f>
        <v>1087.5</v>
      </c>
      <c r="J35" s="37">
        <f t="shared" si="28"/>
        <v>3.5999999999999943</v>
      </c>
      <c r="K35" s="37">
        <f t="shared" si="28"/>
        <v>2.1000000000000227</v>
      </c>
      <c r="L35" s="37">
        <f t="shared" si="28"/>
        <v>51.3</v>
      </c>
      <c r="M35" s="37">
        <f>M36+M37</f>
        <v>987.89999999999986</v>
      </c>
      <c r="N35" s="37">
        <f t="shared" ref="N35:P35" si="29">N36+N37</f>
        <v>-5.5</v>
      </c>
      <c r="O35" s="37">
        <f t="shared" si="29"/>
        <v>998.39999999999986</v>
      </c>
      <c r="P35" s="38">
        <f t="shared" si="29"/>
        <v>-5</v>
      </c>
      <c r="Q35" s="33">
        <v>24</v>
      </c>
    </row>
    <row r="36" spans="1:17" ht="12" customHeight="1" x14ac:dyDescent="0.2">
      <c r="A36" s="30">
        <v>25</v>
      </c>
      <c r="B36" s="34" t="s">
        <v>35</v>
      </c>
      <c r="C36" s="7">
        <f>SUM(D36:G36)</f>
        <v>0</v>
      </c>
      <c r="D36" s="11">
        <v>0</v>
      </c>
      <c r="E36" s="11">
        <v>0</v>
      </c>
      <c r="F36" s="11">
        <v>0</v>
      </c>
      <c r="G36" s="11">
        <v>0</v>
      </c>
      <c r="H36" s="11">
        <f>SUM(I36:L36)</f>
        <v>0</v>
      </c>
      <c r="I36" s="11">
        <v>0</v>
      </c>
      <c r="J36" s="11">
        <v>0</v>
      </c>
      <c r="K36" s="11">
        <v>0</v>
      </c>
      <c r="L36" s="11">
        <v>0</v>
      </c>
      <c r="M36" s="7">
        <f>SUM(N36:P36)</f>
        <v>0</v>
      </c>
      <c r="N36" s="11">
        <v>0</v>
      </c>
      <c r="O36" s="11">
        <v>0</v>
      </c>
      <c r="P36" s="11">
        <v>0</v>
      </c>
      <c r="Q36" s="33">
        <v>25</v>
      </c>
    </row>
    <row r="37" spans="1:17" ht="12" customHeight="1" x14ac:dyDescent="0.2">
      <c r="A37" s="30">
        <v>26</v>
      </c>
      <c r="B37" s="34" t="s">
        <v>36</v>
      </c>
      <c r="C37" s="7">
        <f>SUM(D37:G37)</f>
        <v>778.2</v>
      </c>
      <c r="D37" s="7">
        <v>787.2</v>
      </c>
      <c r="E37" s="7">
        <v>-29.5</v>
      </c>
      <c r="F37" s="7">
        <v>23.199999999999989</v>
      </c>
      <c r="G37" s="7">
        <v>-2.6999999999999886</v>
      </c>
      <c r="H37" s="7">
        <f>SUM(I37:L37)</f>
        <v>1144.4999999999998</v>
      </c>
      <c r="I37" s="7">
        <v>1087.5</v>
      </c>
      <c r="J37" s="7">
        <v>3.5999999999999943</v>
      </c>
      <c r="K37" s="7">
        <v>2.1000000000000227</v>
      </c>
      <c r="L37" s="7">
        <v>51.3</v>
      </c>
      <c r="M37" s="7">
        <f>SUM(N37:P37)</f>
        <v>987.89999999999986</v>
      </c>
      <c r="N37" s="7">
        <v>-5.5</v>
      </c>
      <c r="O37" s="7">
        <v>998.39999999999986</v>
      </c>
      <c r="P37" s="7">
        <v>-5</v>
      </c>
      <c r="Q37" s="33">
        <v>26</v>
      </c>
    </row>
    <row r="38" spans="1:17" ht="12" customHeight="1" x14ac:dyDescent="0.25">
      <c r="A38" s="30">
        <v>27</v>
      </c>
      <c r="B38" s="35" t="s">
        <v>37</v>
      </c>
      <c r="C38" s="37">
        <f>C39+C40+C41+C42</f>
        <v>-5678.7999999999993</v>
      </c>
      <c r="D38" s="37">
        <f t="shared" ref="D38:G38" si="30">D39+D40+D41+D42</f>
        <v>-388.59999999999985</v>
      </c>
      <c r="E38" s="37">
        <f t="shared" si="30"/>
        <v>-1591.6</v>
      </c>
      <c r="F38" s="37">
        <f t="shared" si="30"/>
        <v>-770.1</v>
      </c>
      <c r="G38" s="37">
        <f t="shared" si="30"/>
        <v>-2928.5</v>
      </c>
      <c r="H38" s="37">
        <f>H39+H40+H41+H42</f>
        <v>257.59999999999968</v>
      </c>
      <c r="I38" s="37">
        <f t="shared" ref="I38:L38" si="31">I39+I40+I41+I42</f>
        <v>1712.4999999999998</v>
      </c>
      <c r="J38" s="37">
        <f t="shared" si="31"/>
        <v>-462.5</v>
      </c>
      <c r="K38" s="37">
        <f t="shared" si="31"/>
        <v>-52.999999999999943</v>
      </c>
      <c r="L38" s="37">
        <f t="shared" si="31"/>
        <v>-939.4</v>
      </c>
      <c r="M38" s="37">
        <f>M39+M40+M41+M42</f>
        <v>3012.3</v>
      </c>
      <c r="N38" s="37">
        <f t="shared" ref="N38:P38" si="32">N39+N40+N41+N42</f>
        <v>460</v>
      </c>
      <c r="O38" s="37">
        <f t="shared" si="32"/>
        <v>2388.6999999999998</v>
      </c>
      <c r="P38" s="38">
        <f t="shared" si="32"/>
        <v>163.5999999999998</v>
      </c>
      <c r="Q38" s="33">
        <v>27</v>
      </c>
    </row>
    <row r="39" spans="1:17" ht="12" customHeight="1" x14ac:dyDescent="0.2">
      <c r="A39" s="30">
        <v>28</v>
      </c>
      <c r="B39" s="34" t="s">
        <v>38</v>
      </c>
      <c r="C39" s="7">
        <f>SUM(D39:G39)</f>
        <v>0</v>
      </c>
      <c r="D39" s="11">
        <v>0</v>
      </c>
      <c r="E39" s="11">
        <v>0</v>
      </c>
      <c r="F39" s="11">
        <v>0</v>
      </c>
      <c r="G39" s="11">
        <v>0</v>
      </c>
      <c r="H39" s="11">
        <f>SUM(I39:L39)</f>
        <v>0</v>
      </c>
      <c r="I39" s="11">
        <v>0</v>
      </c>
      <c r="J39" s="11">
        <v>0</v>
      </c>
      <c r="K39" s="11">
        <v>0</v>
      </c>
      <c r="L39" s="11">
        <v>0</v>
      </c>
      <c r="M39" s="7">
        <f>SUM(N39:P39)</f>
        <v>0</v>
      </c>
      <c r="N39" s="11">
        <v>0</v>
      </c>
      <c r="O39" s="11">
        <v>0</v>
      </c>
      <c r="P39" s="11">
        <v>0</v>
      </c>
      <c r="Q39" s="33">
        <v>28</v>
      </c>
    </row>
    <row r="40" spans="1:17" ht="12" customHeight="1" x14ac:dyDescent="0.2">
      <c r="A40" s="30">
        <v>29</v>
      </c>
      <c r="B40" s="34" t="s">
        <v>39</v>
      </c>
      <c r="C40" s="7">
        <f t="shared" ref="C40:C47" si="33">SUM(D40:G40)</f>
        <v>145.4</v>
      </c>
      <c r="D40" s="7">
        <v>-77</v>
      </c>
      <c r="E40" s="7">
        <v>149.5</v>
      </c>
      <c r="F40" s="7">
        <v>-16.600000000000001</v>
      </c>
      <c r="G40" s="7">
        <v>89.5</v>
      </c>
      <c r="H40" s="7">
        <f t="shared" ref="H40:H47" si="34">SUM(I40:L40)</f>
        <v>-14.900000000000006</v>
      </c>
      <c r="I40" s="7">
        <v>-44.800000000000004</v>
      </c>
      <c r="J40" s="7">
        <v>-18.899999999999999</v>
      </c>
      <c r="K40" s="7">
        <v>12.100000000000001</v>
      </c>
      <c r="L40" s="7">
        <v>36.699999999999996</v>
      </c>
      <c r="M40" s="7">
        <f>SUM(N40:P40)</f>
        <v>181.8</v>
      </c>
      <c r="N40" s="7">
        <v>-193.2</v>
      </c>
      <c r="O40" s="7">
        <v>315</v>
      </c>
      <c r="P40" s="7">
        <v>60</v>
      </c>
      <c r="Q40" s="33">
        <v>29</v>
      </c>
    </row>
    <row r="41" spans="1:17" ht="12" customHeight="1" x14ac:dyDescent="0.2">
      <c r="A41" s="30">
        <v>30</v>
      </c>
      <c r="B41" s="34" t="s">
        <v>40</v>
      </c>
      <c r="C41" s="7">
        <f t="shared" si="33"/>
        <v>-3613.5999999999995</v>
      </c>
      <c r="D41" s="7">
        <v>-22.999999999999957</v>
      </c>
      <c r="E41" s="7">
        <v>-1225.0999999999999</v>
      </c>
      <c r="F41" s="7">
        <v>9.2000000000000028</v>
      </c>
      <c r="G41" s="7">
        <v>-2374.6999999999998</v>
      </c>
      <c r="H41" s="7">
        <f t="shared" si="34"/>
        <v>1590.7999999999997</v>
      </c>
      <c r="I41" s="7">
        <v>2566.1</v>
      </c>
      <c r="J41" s="7">
        <v>-277.89999999999998</v>
      </c>
      <c r="K41" s="7">
        <v>332.59999999999997</v>
      </c>
      <c r="L41" s="7">
        <v>-1030</v>
      </c>
      <c r="M41" s="7">
        <f>SUM(N41:P41)</f>
        <v>5022.5</v>
      </c>
      <c r="N41" s="7">
        <v>1513.7</v>
      </c>
      <c r="O41" s="7">
        <v>2826.7</v>
      </c>
      <c r="P41" s="7">
        <v>682.09999999999991</v>
      </c>
      <c r="Q41" s="33">
        <v>30</v>
      </c>
    </row>
    <row r="42" spans="1:17" ht="12" customHeight="1" x14ac:dyDescent="0.2">
      <c r="A42" s="30">
        <v>31</v>
      </c>
      <c r="B42" s="34" t="s">
        <v>41</v>
      </c>
      <c r="C42" s="7">
        <f t="shared" si="33"/>
        <v>-2210.6</v>
      </c>
      <c r="D42" s="7">
        <v>-288.59999999999991</v>
      </c>
      <c r="E42" s="7">
        <v>-515.99999999999989</v>
      </c>
      <c r="F42" s="7">
        <v>-762.7</v>
      </c>
      <c r="G42" s="7">
        <v>-643.30000000000007</v>
      </c>
      <c r="H42" s="7">
        <f t="shared" si="34"/>
        <v>-1318.3</v>
      </c>
      <c r="I42" s="7">
        <v>-808.8</v>
      </c>
      <c r="J42" s="7">
        <v>-165.70000000000007</v>
      </c>
      <c r="K42" s="7">
        <v>-397.69999999999993</v>
      </c>
      <c r="L42" s="7">
        <v>53.899999999999942</v>
      </c>
      <c r="M42" s="7">
        <f>SUM(N42:P42)</f>
        <v>-2192</v>
      </c>
      <c r="N42" s="7">
        <v>-860.5</v>
      </c>
      <c r="O42" s="7">
        <v>-753</v>
      </c>
      <c r="P42" s="7">
        <v>-578.50000000000011</v>
      </c>
      <c r="Q42" s="33">
        <v>31</v>
      </c>
    </row>
    <row r="43" spans="1:17" ht="12" customHeight="1" x14ac:dyDescent="0.25">
      <c r="A43" s="30">
        <v>32</v>
      </c>
      <c r="B43" s="35" t="s">
        <v>42</v>
      </c>
      <c r="C43" s="37">
        <f>C44+C45+C46+C47</f>
        <v>5297.5999999999995</v>
      </c>
      <c r="D43" s="37">
        <f t="shared" ref="D43:G43" si="35">D44+D45+D46+D47</f>
        <v>1024.0999999999999</v>
      </c>
      <c r="E43" s="37">
        <f t="shared" si="35"/>
        <v>1391.4999999999998</v>
      </c>
      <c r="F43" s="37">
        <f t="shared" si="35"/>
        <v>743.7</v>
      </c>
      <c r="G43" s="37">
        <f t="shared" si="35"/>
        <v>2138.3000000000002</v>
      </c>
      <c r="H43" s="37">
        <f>H44+H45+H46+H47</f>
        <v>435.79999999999978</v>
      </c>
      <c r="I43" s="37">
        <f t="shared" ref="I43:L43" si="36">I44+I45+I46+I47</f>
        <v>-1729.5</v>
      </c>
      <c r="J43" s="37">
        <f t="shared" si="36"/>
        <v>100.80000000000001</v>
      </c>
      <c r="K43" s="37">
        <f t="shared" si="36"/>
        <v>660.19999999999993</v>
      </c>
      <c r="L43" s="37">
        <f t="shared" si="36"/>
        <v>1404.2999999999997</v>
      </c>
      <c r="M43" s="37">
        <f>M44+M45+M46+M47</f>
        <v>-3831.1</v>
      </c>
      <c r="N43" s="37">
        <f t="shared" ref="N43:P43" si="37">N44+N45+N46+N47</f>
        <v>-1423.1</v>
      </c>
      <c r="O43" s="37">
        <f t="shared" si="37"/>
        <v>-2230.6</v>
      </c>
      <c r="P43" s="38">
        <f t="shared" si="37"/>
        <v>-177.39999999999978</v>
      </c>
      <c r="Q43" s="33">
        <v>32</v>
      </c>
    </row>
    <row r="44" spans="1:17" ht="12" customHeight="1" x14ac:dyDescent="0.2">
      <c r="A44" s="30">
        <v>33</v>
      </c>
      <c r="B44" s="34" t="s">
        <v>43</v>
      </c>
      <c r="C44" s="7">
        <f t="shared" si="33"/>
        <v>-18.5</v>
      </c>
      <c r="D44" s="7">
        <v>-4.5999999999999996</v>
      </c>
      <c r="E44" s="7">
        <v>-7.5</v>
      </c>
      <c r="F44" s="7">
        <v>0.60000000000000009</v>
      </c>
      <c r="G44" s="7">
        <v>-7.0000000000000009</v>
      </c>
      <c r="H44" s="7">
        <f t="shared" si="34"/>
        <v>-13.4</v>
      </c>
      <c r="I44" s="7">
        <v>-3.6</v>
      </c>
      <c r="J44" s="7">
        <v>-0.29999999999999993</v>
      </c>
      <c r="K44" s="7">
        <v>-7.7</v>
      </c>
      <c r="L44" s="7">
        <v>-1.8</v>
      </c>
      <c r="M44" s="7">
        <f>SUM(N44:P44)</f>
        <v>29.000000000000004</v>
      </c>
      <c r="N44" s="7">
        <v>-2.6</v>
      </c>
      <c r="O44" s="7">
        <v>3.2</v>
      </c>
      <c r="P44" s="7">
        <v>28.400000000000002</v>
      </c>
      <c r="Q44" s="33">
        <v>33</v>
      </c>
    </row>
    <row r="45" spans="1:17" ht="12" customHeight="1" x14ac:dyDescent="0.2">
      <c r="A45" s="30">
        <v>34</v>
      </c>
      <c r="B45" s="34" t="s">
        <v>44</v>
      </c>
      <c r="C45" s="7">
        <f t="shared" si="33"/>
        <v>474.60000000000008</v>
      </c>
      <c r="D45" s="7">
        <v>-30.800000000000008</v>
      </c>
      <c r="E45" s="7">
        <v>-28.70000000000001</v>
      </c>
      <c r="F45" s="7">
        <v>635.30000000000007</v>
      </c>
      <c r="G45" s="7">
        <v>-101.2</v>
      </c>
      <c r="H45" s="7">
        <f t="shared" si="34"/>
        <v>197.1</v>
      </c>
      <c r="I45" s="7">
        <v>36.599999999999994</v>
      </c>
      <c r="J45" s="7">
        <v>-74.200000000000017</v>
      </c>
      <c r="K45" s="7">
        <v>-84.6</v>
      </c>
      <c r="L45" s="7">
        <v>319.3</v>
      </c>
      <c r="M45" s="7">
        <f>SUM(N45:P45)</f>
        <v>238.90000000000003</v>
      </c>
      <c r="N45" s="7">
        <v>323.8</v>
      </c>
      <c r="O45" s="7">
        <v>-229.79999999999998</v>
      </c>
      <c r="P45" s="7">
        <v>144.9</v>
      </c>
      <c r="Q45" s="33">
        <v>34</v>
      </c>
    </row>
    <row r="46" spans="1:17" ht="12" customHeight="1" x14ac:dyDescent="0.2">
      <c r="A46" s="30">
        <v>35</v>
      </c>
      <c r="B46" s="34" t="s">
        <v>45</v>
      </c>
      <c r="C46" s="7">
        <f t="shared" si="33"/>
        <v>4916.7999999999993</v>
      </c>
      <c r="D46" s="7">
        <v>1203.5999999999999</v>
      </c>
      <c r="E46" s="7">
        <v>1364.7999999999997</v>
      </c>
      <c r="F46" s="7">
        <v>110.09999999999988</v>
      </c>
      <c r="G46" s="7">
        <v>2238.3000000000002</v>
      </c>
      <c r="H46" s="7">
        <f t="shared" si="34"/>
        <v>231.5999999999998</v>
      </c>
      <c r="I46" s="7">
        <v>-1776.3</v>
      </c>
      <c r="J46" s="7">
        <v>171.10000000000002</v>
      </c>
      <c r="K46" s="7">
        <v>760.49999999999989</v>
      </c>
      <c r="L46" s="7">
        <v>1076.2999999999997</v>
      </c>
      <c r="M46" s="7">
        <f>SUM(N46:P46)</f>
        <v>-4105</v>
      </c>
      <c r="N46" s="7">
        <v>-1754.2</v>
      </c>
      <c r="O46" s="7">
        <v>-2007.4</v>
      </c>
      <c r="P46" s="7">
        <v>-343.39999999999981</v>
      </c>
      <c r="Q46" s="33">
        <v>35</v>
      </c>
    </row>
    <row r="47" spans="1:17" ht="12" customHeight="1" x14ac:dyDescent="0.2">
      <c r="A47" s="30">
        <v>36</v>
      </c>
      <c r="B47" s="34" t="s">
        <v>46</v>
      </c>
      <c r="C47" s="7">
        <f t="shared" si="33"/>
        <v>-75.3</v>
      </c>
      <c r="D47" s="7">
        <v>-144.1</v>
      </c>
      <c r="E47" s="7">
        <v>62.899999999999991</v>
      </c>
      <c r="F47" s="7">
        <v>-2.3000000000000043</v>
      </c>
      <c r="G47" s="7">
        <v>8.1999999999999993</v>
      </c>
      <c r="H47" s="7">
        <f t="shared" si="34"/>
        <v>20.500000000000014</v>
      </c>
      <c r="I47" s="7">
        <v>13.800000000000002</v>
      </c>
      <c r="J47" s="7">
        <v>4.2000000000000037</v>
      </c>
      <c r="K47" s="7">
        <v>-7.9999999999999956</v>
      </c>
      <c r="L47" s="7">
        <v>10.500000000000004</v>
      </c>
      <c r="M47" s="7">
        <f>SUM(N47:P47)</f>
        <v>6.0000000000000071</v>
      </c>
      <c r="N47" s="7">
        <v>9.9000000000000021</v>
      </c>
      <c r="O47" s="7">
        <v>3.4</v>
      </c>
      <c r="P47" s="7">
        <v>-7.2999999999999954</v>
      </c>
      <c r="Q47" s="33">
        <v>36</v>
      </c>
    </row>
    <row r="48" spans="1:17" ht="12" customHeight="1" x14ac:dyDescent="0.2">
      <c r="A48" s="30">
        <v>37</v>
      </c>
      <c r="B48" s="34" t="s">
        <v>47</v>
      </c>
      <c r="C48" s="39">
        <f>C12+C24+C28</f>
        <v>-1354.8999999999978</v>
      </c>
      <c r="D48" s="39">
        <f t="shared" ref="D48:G48" si="38">D12+D24+D28</f>
        <v>584.60000000000059</v>
      </c>
      <c r="E48" s="39">
        <f t="shared" si="38"/>
        <v>-586.30000000000075</v>
      </c>
      <c r="F48" s="39">
        <f t="shared" si="38"/>
        <v>-1169.7999999999995</v>
      </c>
      <c r="G48" s="39">
        <f t="shared" si="38"/>
        <v>-183.39999999999907</v>
      </c>
      <c r="H48" s="39">
        <f>H12+H24+H28</f>
        <v>3526.9000000000024</v>
      </c>
      <c r="I48" s="39">
        <f t="shared" ref="I48:L48" si="39">I12+I24+I28</f>
        <v>1527.8000000000006</v>
      </c>
      <c r="J48" s="39">
        <f t="shared" si="39"/>
        <v>740.79999999999927</v>
      </c>
      <c r="K48" s="39">
        <f t="shared" si="39"/>
        <v>629.29999999999859</v>
      </c>
      <c r="L48" s="39">
        <f t="shared" si="39"/>
        <v>629.00000000000023</v>
      </c>
      <c r="M48" s="39">
        <f>M12+M24+M28</f>
        <v>-194.60000000000127</v>
      </c>
      <c r="N48" s="39">
        <f t="shared" ref="N48:P48" si="40">N12+N24+N28</f>
        <v>-989.40000000000043</v>
      </c>
      <c r="O48" s="39">
        <f t="shared" si="40"/>
        <v>1177.3000000000006</v>
      </c>
      <c r="P48" s="39">
        <f t="shared" si="40"/>
        <v>-382.50000000000023</v>
      </c>
      <c r="Q48" s="33">
        <v>37</v>
      </c>
    </row>
    <row r="49" spans="1:17" ht="15" customHeight="1" x14ac:dyDescent="0.25">
      <c r="A49" s="30">
        <v>38</v>
      </c>
      <c r="B49" s="31" t="s">
        <v>48</v>
      </c>
      <c r="C49" s="32">
        <f>-C48-C51</f>
        <v>370.49999999999773</v>
      </c>
      <c r="D49" s="32">
        <f>-D48-D51</f>
        <v>269.2999999999995</v>
      </c>
      <c r="E49" s="32">
        <f t="shared" ref="E49:M49" si="41">-E48-E51</f>
        <v>-226.49999999999932</v>
      </c>
      <c r="F49" s="32">
        <f t="shared" si="41"/>
        <v>509.69999999999948</v>
      </c>
      <c r="G49" s="32">
        <f t="shared" si="41"/>
        <v>-182.00000000000091</v>
      </c>
      <c r="H49" s="32">
        <f t="shared" si="41"/>
        <v>-2199.7000000000025</v>
      </c>
      <c r="I49" s="32">
        <f>-I48-I51</f>
        <v>-386.10000000000082</v>
      </c>
      <c r="J49" s="32">
        <f t="shared" ref="J49:L49" si="42">-J48-J51</f>
        <v>-589.79999999999927</v>
      </c>
      <c r="K49" s="32">
        <f t="shared" si="42"/>
        <v>-871.19999999999868</v>
      </c>
      <c r="L49" s="32">
        <f t="shared" si="42"/>
        <v>-352.60000000000019</v>
      </c>
      <c r="M49" s="32">
        <f t="shared" si="41"/>
        <v>-969.29999999999882</v>
      </c>
      <c r="N49" s="32">
        <f>-N48-N51</f>
        <v>99.000000000000455</v>
      </c>
      <c r="O49" s="32">
        <f t="shared" ref="O49:P49" si="43">-O48-O51</f>
        <v>-145.50000000000068</v>
      </c>
      <c r="P49" s="32">
        <f t="shared" si="43"/>
        <v>-922.8</v>
      </c>
      <c r="Q49" s="33">
        <v>38</v>
      </c>
    </row>
    <row r="50" spans="1:17" ht="12" customHeight="1" x14ac:dyDescent="0.25">
      <c r="A50" s="30">
        <v>39</v>
      </c>
      <c r="B50" s="35" t="s">
        <v>49</v>
      </c>
      <c r="C50" s="36">
        <f>C48+C49</f>
        <v>-984.40000000000009</v>
      </c>
      <c r="D50" s="36">
        <f>D48+D49</f>
        <v>853.90000000000009</v>
      </c>
      <c r="E50" s="36">
        <f t="shared" ref="E50:M50" si="44">E48+E49</f>
        <v>-812.80000000000007</v>
      </c>
      <c r="F50" s="36">
        <f t="shared" si="44"/>
        <v>-660.1</v>
      </c>
      <c r="G50" s="36">
        <f t="shared" si="44"/>
        <v>-365.4</v>
      </c>
      <c r="H50" s="36">
        <f t="shared" si="44"/>
        <v>1327.1999999999998</v>
      </c>
      <c r="I50" s="36">
        <f>I48+I49</f>
        <v>1141.6999999999998</v>
      </c>
      <c r="J50" s="36">
        <f t="shared" ref="J50:L50" si="45">J48+J49</f>
        <v>151</v>
      </c>
      <c r="K50" s="36">
        <f t="shared" si="45"/>
        <v>-241.90000000000009</v>
      </c>
      <c r="L50" s="36">
        <f t="shared" si="45"/>
        <v>276.40000000000003</v>
      </c>
      <c r="M50" s="36">
        <f t="shared" si="44"/>
        <v>-1163.9000000000001</v>
      </c>
      <c r="N50" s="36">
        <f>N48+N49</f>
        <v>-890.4</v>
      </c>
      <c r="O50" s="36">
        <f t="shared" ref="O50:P50" si="46">O48+O49</f>
        <v>1031.8</v>
      </c>
      <c r="P50" s="36">
        <f t="shared" si="46"/>
        <v>-1305.3000000000002</v>
      </c>
      <c r="Q50" s="33">
        <v>39</v>
      </c>
    </row>
    <row r="51" spans="1:17" ht="15" customHeight="1" x14ac:dyDescent="0.25">
      <c r="A51" s="30">
        <v>40</v>
      </c>
      <c r="B51" s="31" t="s">
        <v>50</v>
      </c>
      <c r="C51" s="32">
        <f>C52+C53+C54</f>
        <v>984.40000000000009</v>
      </c>
      <c r="D51" s="32">
        <f t="shared" ref="D51:G51" si="47">D52+D53+D54</f>
        <v>-853.90000000000009</v>
      </c>
      <c r="E51" s="32">
        <f t="shared" si="47"/>
        <v>812.80000000000007</v>
      </c>
      <c r="F51" s="32">
        <f t="shared" si="47"/>
        <v>660.1</v>
      </c>
      <c r="G51" s="32">
        <f t="shared" si="47"/>
        <v>365.4</v>
      </c>
      <c r="H51" s="32">
        <f>H52+H53+H54</f>
        <v>-1327.1999999999998</v>
      </c>
      <c r="I51" s="32">
        <f t="shared" ref="I51:L51" si="48">I52+I53+I54</f>
        <v>-1141.6999999999998</v>
      </c>
      <c r="J51" s="32">
        <f t="shared" si="48"/>
        <v>-151</v>
      </c>
      <c r="K51" s="32">
        <f t="shared" si="48"/>
        <v>241.90000000000009</v>
      </c>
      <c r="L51" s="32">
        <f t="shared" si="48"/>
        <v>-276.40000000000003</v>
      </c>
      <c r="M51" s="32">
        <f>M52+M53+M54</f>
        <v>1163.9000000000001</v>
      </c>
      <c r="N51" s="32">
        <f t="shared" ref="N51:P51" si="49">N52+N53+N54</f>
        <v>890.4</v>
      </c>
      <c r="O51" s="32">
        <f t="shared" si="49"/>
        <v>-1031.8</v>
      </c>
      <c r="P51" s="32">
        <f t="shared" si="49"/>
        <v>1305.3000000000002</v>
      </c>
      <c r="Q51" s="33">
        <v>40</v>
      </c>
    </row>
    <row r="52" spans="1:17" ht="12" customHeight="1" x14ac:dyDescent="0.2">
      <c r="A52" s="30">
        <v>41</v>
      </c>
      <c r="B52" s="34" t="s">
        <v>51</v>
      </c>
      <c r="C52" s="7">
        <f t="shared" ref="C52:C54" si="50">SUM(D52:G52)</f>
        <v>77.599999999999994</v>
      </c>
      <c r="D52" s="7">
        <v>-768.2</v>
      </c>
      <c r="E52" s="7">
        <v>395.70000000000005</v>
      </c>
      <c r="F52" s="7">
        <v>233.1</v>
      </c>
      <c r="G52" s="7">
        <v>217</v>
      </c>
      <c r="H52" s="7">
        <f t="shared" ref="H52:H54" si="51">SUM(I52:L52)</f>
        <v>-608.89999999999986</v>
      </c>
      <c r="I52" s="7">
        <v>-793.69999999999993</v>
      </c>
      <c r="J52" s="7">
        <v>-76.599999999999994</v>
      </c>
      <c r="K52" s="7">
        <v>661.2</v>
      </c>
      <c r="L52" s="7">
        <v>-399.8</v>
      </c>
      <c r="M52" s="7">
        <f>SUM(N52:P52)</f>
        <v>720.90000000000009</v>
      </c>
      <c r="N52" s="7">
        <v>747</v>
      </c>
      <c r="O52" s="7">
        <v>-587.59999999999991</v>
      </c>
      <c r="P52" s="7">
        <v>561.5</v>
      </c>
      <c r="Q52" s="33">
        <v>41</v>
      </c>
    </row>
    <row r="53" spans="1:17" ht="12" customHeight="1" x14ac:dyDescent="0.2">
      <c r="A53" s="30">
        <v>42</v>
      </c>
      <c r="B53" s="34" t="s">
        <v>55</v>
      </c>
      <c r="C53" s="7">
        <f t="shared" si="50"/>
        <v>0</v>
      </c>
      <c r="D53" s="11">
        <v>0</v>
      </c>
      <c r="E53" s="11">
        <v>0</v>
      </c>
      <c r="F53" s="11">
        <v>0</v>
      </c>
      <c r="G53" s="11">
        <v>0</v>
      </c>
      <c r="H53" s="11">
        <f t="shared" si="51"/>
        <v>0</v>
      </c>
      <c r="I53" s="11">
        <v>0</v>
      </c>
      <c r="J53" s="11">
        <v>0</v>
      </c>
      <c r="K53" s="11">
        <v>0</v>
      </c>
      <c r="L53" s="11">
        <v>0</v>
      </c>
      <c r="M53" s="7">
        <f>SUM(N53:P53)</f>
        <v>0</v>
      </c>
      <c r="N53" s="11">
        <v>0</v>
      </c>
      <c r="O53" s="11">
        <v>0</v>
      </c>
      <c r="P53" s="11">
        <v>0</v>
      </c>
      <c r="Q53" s="33">
        <v>42</v>
      </c>
    </row>
    <row r="54" spans="1:17" ht="12" customHeight="1" x14ac:dyDescent="0.2">
      <c r="A54" s="30">
        <v>43</v>
      </c>
      <c r="B54" s="34" t="s">
        <v>52</v>
      </c>
      <c r="C54" s="7">
        <f t="shared" si="50"/>
        <v>906.80000000000007</v>
      </c>
      <c r="D54" s="7">
        <v>-85.699999999999989</v>
      </c>
      <c r="E54" s="7">
        <v>417.1</v>
      </c>
      <c r="F54" s="7">
        <v>427</v>
      </c>
      <c r="G54" s="7">
        <v>148.4</v>
      </c>
      <c r="H54" s="7">
        <f t="shared" si="51"/>
        <v>-718.3</v>
      </c>
      <c r="I54" s="7">
        <v>-348</v>
      </c>
      <c r="J54" s="7">
        <v>-74.400000000000006</v>
      </c>
      <c r="K54" s="7">
        <v>-419.29999999999995</v>
      </c>
      <c r="L54" s="7">
        <v>123.39999999999999</v>
      </c>
      <c r="M54" s="7">
        <f>SUM(N54:P54)</f>
        <v>443.00000000000011</v>
      </c>
      <c r="N54" s="7">
        <v>143.4</v>
      </c>
      <c r="O54" s="7">
        <v>-444.2</v>
      </c>
      <c r="P54" s="7">
        <v>743.80000000000007</v>
      </c>
      <c r="Q54" s="33">
        <v>43</v>
      </c>
    </row>
    <row r="55" spans="1:17" ht="6" customHeight="1" x14ac:dyDescent="0.2">
      <c r="A55" s="40"/>
      <c r="B55" s="41"/>
      <c r="C55" s="9"/>
      <c r="D55" s="9"/>
      <c r="E55" s="9"/>
      <c r="F55" s="9"/>
      <c r="G55" s="9"/>
      <c r="H55" s="9"/>
      <c r="I55" s="9"/>
      <c r="J55" s="10"/>
      <c r="K55" s="10"/>
      <c r="L55" s="10"/>
      <c r="M55" s="10"/>
      <c r="N55" s="9"/>
      <c r="O55" s="10"/>
      <c r="P55" s="10"/>
      <c r="Q55" s="42"/>
    </row>
    <row r="56" spans="1:17" ht="6" customHeight="1" x14ac:dyDescent="0.2">
      <c r="B56" s="43"/>
      <c r="C56" s="8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7" ht="12.6" customHeight="1" x14ac:dyDescent="0.2">
      <c r="A57" s="18" t="s">
        <v>54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7" ht="12.6" customHeight="1" x14ac:dyDescent="0.2">
      <c r="A58" s="18" t="s">
        <v>63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7" ht="12.6" customHeight="1" x14ac:dyDescent="0.2">
      <c r="A59" s="18" t="s">
        <v>4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7" ht="12.6" customHeight="1" x14ac:dyDescent="0.2">
      <c r="A60" s="18" t="s">
        <v>9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7" ht="12.6" customHeight="1" x14ac:dyDescent="0.2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7" ht="12.6" customHeight="1" x14ac:dyDescent="0.2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7" ht="12.6" customHeight="1" x14ac:dyDescent="0.2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7" x14ac:dyDescent="0.2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3:16" x14ac:dyDescent="0.2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3:16" x14ac:dyDescent="0.2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3:16" x14ac:dyDescent="0.2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3:16" x14ac:dyDescent="0.2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3:16" x14ac:dyDescent="0.2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3:16" x14ac:dyDescent="0.2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3:16" x14ac:dyDescent="0.2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3:16" x14ac:dyDescent="0.2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3:16" x14ac:dyDescent="0.2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3:16" x14ac:dyDescent="0.2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3:16" x14ac:dyDescent="0.2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3:16" x14ac:dyDescent="0.2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3:16" x14ac:dyDescent="0.2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3:16" x14ac:dyDescent="0.2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3:16" x14ac:dyDescent="0.2">
      <c r="C79" s="1"/>
      <c r="D79" s="6"/>
      <c r="E79" s="6"/>
      <c r="F79" s="6"/>
      <c r="G79" s="6"/>
      <c r="H79" s="1"/>
      <c r="I79" s="1"/>
      <c r="J79" s="1"/>
      <c r="K79" s="1"/>
      <c r="L79" s="1"/>
      <c r="M79" s="1"/>
      <c r="N79" s="45"/>
      <c r="O79" s="45"/>
      <c r="P79" s="45"/>
    </row>
    <row r="80" spans="3:16" x14ac:dyDescent="0.2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3:16" x14ac:dyDescent="0.2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3:16" x14ac:dyDescent="0.2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3:16" x14ac:dyDescent="0.2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3:16" x14ac:dyDescent="0.2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3:16" x14ac:dyDescent="0.2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3:16" x14ac:dyDescent="0.2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3:16" x14ac:dyDescent="0.2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3:16" x14ac:dyDescent="0.2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3:16" x14ac:dyDescent="0.2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3:16" x14ac:dyDescent="0.2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3:16" x14ac:dyDescent="0.2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3:16" x14ac:dyDescent="0.2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3:16" x14ac:dyDescent="0.2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3:16" x14ac:dyDescent="0.2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3:16" x14ac:dyDescent="0.2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3:16" x14ac:dyDescent="0.2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3:16" x14ac:dyDescent="0.2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3:16" x14ac:dyDescent="0.2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3:16" x14ac:dyDescent="0.2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3:16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3:16" x14ac:dyDescent="0.2"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</row>
    <row r="102" spans="3:16" x14ac:dyDescent="0.2"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</row>
    <row r="103" spans="3:16" x14ac:dyDescent="0.2"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</row>
    <row r="104" spans="3:16" x14ac:dyDescent="0.2">
      <c r="C104" s="47"/>
      <c r="D104" s="47"/>
      <c r="E104" s="47"/>
      <c r="F104" s="47"/>
      <c r="G104" s="47"/>
      <c r="H104" s="44"/>
      <c r="I104" s="44"/>
      <c r="J104" s="44"/>
      <c r="K104" s="44"/>
      <c r="L104" s="44"/>
      <c r="M104" s="44"/>
      <c r="N104" s="44"/>
      <c r="O104" s="44"/>
      <c r="P104" s="44"/>
    </row>
    <row r="105" spans="3:16" x14ac:dyDescent="0.2"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</row>
    <row r="106" spans="3:16" x14ac:dyDescent="0.2"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</row>
    <row r="107" spans="3:16" x14ac:dyDescent="0.2"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</row>
  </sheetData>
  <mergeCells count="12">
    <mergeCell ref="C7:G7"/>
    <mergeCell ref="H7:P7"/>
    <mergeCell ref="C8:G8"/>
    <mergeCell ref="H8:L8"/>
    <mergeCell ref="M8:P8"/>
    <mergeCell ref="N9:P9"/>
    <mergeCell ref="C6:G6"/>
    <mergeCell ref="H6:P6"/>
    <mergeCell ref="C9:C10"/>
    <mergeCell ref="D9:G9"/>
    <mergeCell ref="H9:H10"/>
    <mergeCell ref="I9:L9"/>
  </mergeCells>
  <pageMargins left="0.74803149606299213" right="0.74803149606299213" top="0.98425196850393704" bottom="0.98425196850393704" header="0.31496062992125984" footer="0.31496062992125984"/>
  <pageSetup scale="67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 PA</vt:lpstr>
      <vt:lpstr>'Cuadro 2 PA'!Área_de_impresión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DORIS DE EDIE</cp:lastModifiedBy>
  <cp:lastPrinted>2017-12-29T00:31:10Z</cp:lastPrinted>
  <dcterms:created xsi:type="dcterms:W3CDTF">1999-03-04T17:28:54Z</dcterms:created>
  <dcterms:modified xsi:type="dcterms:W3CDTF">2018-01-04T14:37:49Z</dcterms:modified>
</cp:coreProperties>
</file>